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7378" yWindow="-15" windowWidth="17415" windowHeight="10650" activeTab="6"/>
  </bookViews>
  <sheets>
    <sheet name="Hints1" sheetId="48" r:id="rId1"/>
    <sheet name="Reporting" sheetId="49" r:id="rId2"/>
    <sheet name="Hinweise1" sheetId="50" r:id="rId3"/>
    <sheet name="Hinweise2" sheetId="51" r:id="rId4"/>
    <sheet name="Hinweise3" sheetId="52" r:id="rId5"/>
    <sheet name="Ergebnisangabe" sheetId="57" r:id="rId6"/>
    <sheet name="Kontakt" sheetId="54" r:id="rId7"/>
    <sheet name="Teilnehmerdaten" sheetId="5" state="hidden" r:id="rId8"/>
    <sheet name="Ergebnisse" sheetId="15" r:id="rId9"/>
    <sheet name="Mitteilungen" sheetId="18" r:id="rId10"/>
    <sheet name="Saccharose" sheetId="61" state="hidden" r:id="rId11"/>
    <sheet name="Glu_Fru" sheetId="62" state="hidden" r:id="rId12"/>
    <sheet name="L-Äpfelsäure" sheetId="64" state="hidden" r:id="rId13"/>
    <sheet name="Benzoe_Sorbin" sheetId="65" state="hidden" r:id="rId14"/>
    <sheet name="Farbstoffe_qual" sheetId="58" state="hidden" r:id="rId15"/>
    <sheet name="Farbstoffe_quan" sheetId="59" state="hidden" r:id="rId16"/>
    <sheet name="Farbstoffe" sheetId="60" state="hidden" r:id="rId17"/>
    <sheet name="Fett" sheetId="23" state="hidden" r:id="rId18"/>
    <sheet name="HBSZ" sheetId="22" state="hidden" r:id="rId19"/>
    <sheet name="Buttersaeure" sheetId="37" state="hidden" r:id="rId20"/>
    <sheet name="BSME" sheetId="38" state="hidden" r:id="rId21"/>
    <sheet name="Fremdfett" sheetId="55" state="hidden" r:id="rId22"/>
  </sheets>
  <externalReferences>
    <externalReference r:id="rId23"/>
    <externalReference r:id="rId24"/>
    <externalReference r:id="rId25"/>
    <externalReference r:id="rId26"/>
    <externalReference r:id="rId27"/>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#REF!</definedName>
    <definedName name="_xlnm.Print_Area" localSheetId="8">Ergebnisse!$A$1:$H$76</definedName>
    <definedName name="_xlnm.Print_Area" localSheetId="2">Hinweise1!$A$1:$C$18</definedName>
    <definedName name="_xlnm.Print_Area" localSheetId="3">Hinweise2!$A$1:$C$8</definedName>
    <definedName name="Elemente">[1]Parameter2!$B$3:$B$18</definedName>
    <definedName name="MBlei">#REF!</definedName>
    <definedName name="OLE_LINK1" localSheetId="5">Ergebnisangabe!$A$20</definedName>
    <definedName name="OLE_LINK1" localSheetId="1">Reporting!$A$20</definedName>
    <definedName name="OLE_LINK2" localSheetId="1">Reporting!$J$13</definedName>
    <definedName name="Parameter2" localSheetId="13">Benzoe_Sorbin!$B$15:$B$16</definedName>
    <definedName name="Parameter2" localSheetId="5">#REF!</definedName>
    <definedName name="Parameter2" localSheetId="11">#REF!</definedName>
    <definedName name="Parameter2" localSheetId="6">#REF!</definedName>
    <definedName name="Parameter2">#REF!</definedName>
    <definedName name="Parameter2alt">#REF!</definedName>
    <definedName name="test" localSheetId="5">[2]Parameter2!$B$3:$B$18</definedName>
    <definedName name="test" localSheetId="14">[2]Parameter2!$B$3:$B$18</definedName>
    <definedName name="test" localSheetId="15">[2]Parameter2!$B$3:$B$18</definedName>
    <definedName name="test" localSheetId="11">[3]Parameter2!$B$3:$B$18</definedName>
    <definedName name="test" localSheetId="4">[3]Parameter2!$B$3:$B$18</definedName>
    <definedName name="test" localSheetId="6">[4]Parameter2!$B$3:$B$18</definedName>
    <definedName name="test" localSheetId="12">[2]Parameter2!$B$3:$B$18</definedName>
    <definedName name="test" localSheetId="1">[1]Parameter2!$B$3:$B$18</definedName>
    <definedName name="test">[5]Parameter2!$B$3:$B$18</definedName>
  </definedNames>
  <calcPr calcId="145621"/>
</workbook>
</file>

<file path=xl/calcChain.xml><?xml version="1.0" encoding="utf-8"?>
<calcChain xmlns="http://schemas.openxmlformats.org/spreadsheetml/2006/main">
  <c r="D36" i="15" l="1"/>
  <c r="D35" i="15"/>
  <c r="D34" i="15"/>
  <c r="D33" i="15"/>
  <c r="A40" i="15"/>
  <c r="A39" i="15"/>
  <c r="A38" i="15"/>
  <c r="A37" i="15"/>
  <c r="B31" i="5" l="1"/>
  <c r="B30" i="5"/>
  <c r="B29" i="5"/>
  <c r="B28" i="5"/>
  <c r="C28" i="5"/>
  <c r="C29" i="5"/>
  <c r="C30" i="5"/>
  <c r="C31" i="5"/>
  <c r="B12" i="5"/>
  <c r="C12" i="5"/>
  <c r="B13" i="5"/>
  <c r="C13" i="5"/>
  <c r="B14" i="5"/>
  <c r="C14" i="5"/>
  <c r="B15" i="5"/>
  <c r="C15" i="5"/>
  <c r="B16" i="5"/>
  <c r="C16" i="5"/>
  <c r="B17" i="5"/>
  <c r="C17" i="5"/>
  <c r="B18" i="5"/>
  <c r="C18" i="5"/>
  <c r="B19" i="5"/>
  <c r="C19" i="5"/>
  <c r="B20" i="5"/>
  <c r="C20" i="5"/>
  <c r="B21" i="5"/>
  <c r="C21" i="5"/>
  <c r="B22" i="5"/>
  <c r="C22" i="5"/>
  <c r="B23" i="5"/>
  <c r="C23" i="5"/>
  <c r="B24" i="5"/>
  <c r="C24" i="5"/>
  <c r="B25" i="5"/>
  <c r="C25" i="5"/>
  <c r="B26" i="5"/>
  <c r="C26" i="5"/>
  <c r="B27" i="5"/>
  <c r="C27" i="5"/>
  <c r="F32" i="15" l="1"/>
  <c r="I71" i="15" s="1"/>
  <c r="A72" i="15" s="1"/>
  <c r="I69" i="15"/>
  <c r="H32" i="15"/>
  <c r="H31" i="15"/>
  <c r="F31" i="15"/>
  <c r="H30" i="15"/>
  <c r="F30" i="15"/>
  <c r="I67" i="15" s="1"/>
  <c r="A68" i="15" s="1"/>
  <c r="H29" i="15"/>
  <c r="H28" i="15"/>
  <c r="F29" i="15"/>
  <c r="I64" i="15" s="1"/>
  <c r="F28" i="15"/>
  <c r="I62" i="15" s="1"/>
  <c r="I60" i="15"/>
  <c r="F27" i="15"/>
  <c r="H27" i="15"/>
  <c r="A70" i="15" l="1"/>
  <c r="A65" i="15"/>
  <c r="A63" i="15"/>
  <c r="C1" i="65"/>
  <c r="C1" i="64"/>
  <c r="C1" i="62"/>
  <c r="C1" i="61"/>
  <c r="H37" i="15" l="1"/>
  <c r="F37" i="15"/>
  <c r="I75" i="15" s="1"/>
  <c r="A76" i="15" s="1"/>
  <c r="H33" i="15"/>
  <c r="F33" i="15"/>
  <c r="C1" i="59"/>
  <c r="C1" i="58"/>
  <c r="I73" i="15" l="1"/>
  <c r="A74" i="15" s="1"/>
  <c r="I28" i="15"/>
  <c r="I29" i="15"/>
  <c r="I30" i="15"/>
  <c r="F26" i="15"/>
  <c r="I56" i="15" s="1"/>
  <c r="I27" i="15"/>
  <c r="C24" i="55"/>
  <c r="A13" i="15"/>
  <c r="F4" i="15"/>
  <c r="F5" i="15"/>
  <c r="A14" i="15"/>
  <c r="F19" i="15"/>
  <c r="I45" i="15" s="1"/>
  <c r="F20" i="15"/>
  <c r="A49" i="15" s="1"/>
  <c r="H20" i="15"/>
  <c r="F22" i="15"/>
  <c r="I50" i="15" s="1"/>
  <c r="F24" i="15"/>
  <c r="I53" i="15" s="1"/>
  <c r="B16" i="54"/>
  <c r="B17" i="54"/>
  <c r="B18" i="54"/>
  <c r="B19" i="54"/>
  <c r="H1" i="18"/>
  <c r="C1" i="23"/>
  <c r="H19" i="15" s="1"/>
  <c r="C1" i="22"/>
  <c r="C1" i="37"/>
  <c r="H22" i="15" s="1"/>
  <c r="C1" i="38"/>
  <c r="H24" i="15"/>
  <c r="B1" i="5"/>
  <c r="B2" i="5"/>
  <c r="D5" i="5"/>
  <c r="D8" i="5"/>
  <c r="B5" i="5"/>
  <c r="B6" i="5"/>
  <c r="B7" i="5"/>
  <c r="B10" i="5"/>
  <c r="C10" i="5"/>
  <c r="B11" i="5"/>
  <c r="C11" i="5"/>
  <c r="C1" i="55"/>
  <c r="H26" i="15"/>
  <c r="A54" i="15" l="1"/>
  <c r="I47" i="15"/>
  <c r="A48" i="15" s="1"/>
  <c r="A57" i="15"/>
  <c r="A55" i="15"/>
  <c r="A61" i="15"/>
  <c r="A52" i="15"/>
  <c r="A51" i="15"/>
  <c r="A58" i="15"/>
  <c r="A46" i="1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5"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<sst xmlns="http://schemas.openxmlformats.org/spreadsheetml/2006/main" count="470" uniqueCount="312">
  <si>
    <t>Ergebnisdatenblatt</t>
  </si>
  <si>
    <t>Parameter</t>
  </si>
  <si>
    <t>Einheit</t>
  </si>
  <si>
    <t>Kunden-Nr.</t>
  </si>
  <si>
    <t>Postleitzahl</t>
  </si>
  <si>
    <t>ergebnisse@lvus.de</t>
  </si>
  <si>
    <t>Sonstiges</t>
  </si>
  <si>
    <t>Analysen-
gang 1</t>
  </si>
  <si>
    <t>Analysen-
gang 2</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</si>
  <si>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</si>
  <si>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</si>
  <si>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</si>
  <si>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</si>
  <si>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</si>
  <si>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</si>
  <si>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</si>
  <si>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</si>
  <si>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</si>
  <si>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</si>
  <si>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</si>
  <si>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</si>
  <si>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</si>
  <si>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</si>
  <si>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</si>
  <si>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</si>
  <si>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</si>
  <si>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</si>
  <si>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</si>
  <si>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</si>
  <si>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</si>
  <si>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</si>
  <si>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</si>
  <si>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</si>
  <si>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</si>
  <si>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</si>
  <si>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</si>
  <si>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</si>
  <si>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</si>
  <si>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</si>
  <si>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</si>
  <si>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</si>
  <si>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</si>
  <si>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</si>
  <si>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</si>
  <si>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Ergebnisangabe mit 3 signifikanten Ziffern [mg/kg]</t>
  </si>
  <si>
    <t>Signifikante
Stellen</t>
  </si>
  <si>
    <t>Deadline</t>
  </si>
  <si>
    <t>Hinweise zur Ergebnisübermittlung und zur Ergebnisangabe</t>
  </si>
  <si>
    <t>Nach der in der Tabelle "Ergebnisse" aufgeführten Deadline eingehende Ergebnisse werden bei der Auswertung nicht berücksichtigt.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</si>
  <si>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</si>
  <si>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</si>
  <si>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</si>
  <si>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</si>
  <si>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</si>
  <si>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</si>
  <si>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</si>
  <si>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</si>
  <si>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</si>
  <si>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</si>
  <si>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</si>
  <si>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</si>
  <si>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</si>
  <si>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interne Teilnahme:</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</si>
  <si>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</si>
  <si>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</si>
  <si>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</si>
  <si>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eMail-Kontrolle:</t>
  </si>
  <si>
    <t>Ergebnis der Überprüfung:</t>
  </si>
  <si>
    <t>Falls Sie einen Parameter nicht bearbeiten, lassen Sie die zugehörigen Ergebnisdatenfelder bitte leer.
If you are not analysing parameters in your laboratory do not write anything into the corresponding fields for the results.</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</si>
  <si>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</si>
  <si>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Annahmeschluss/Deadline:</t>
  </si>
  <si>
    <t>ja / yes</t>
  </si>
  <si>
    <t>nein / no</t>
  </si>
  <si>
    <t>Schreiben Sie Ihre Daten in die gelb hinterlegten Felder. Geben Sie Ihre Ergebnisse in den aufgeführten Einheiten an.
Write your data into the yellow cells. Give your results in the units of column 2.</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</si>
  <si>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</si>
  <si>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</si>
  <si>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Zur Beschreibung des Analysenverfahrens verwenden Sie bitte die im unteren Teil dieses Datenblatts enthaltenen Auswahlfelder.
To describe your method use the Pulldown-menus following after the result area.</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</si>
  <si>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</si>
  <si>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</si>
  <si>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</si>
  <si>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</si>
  <si>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</si>
  <si>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</si>
  <si>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</si>
  <si>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</si>
  <si>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</si>
  <si>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</si>
  <si>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</si>
  <si>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</si>
  <si>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</si>
  <si>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</si>
  <si>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</si>
  <si>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Tabelle wurde bereits einmal erfolgreich gesendet, es handelt sich um eine Aktualisierung:
This table was sent before, successfully. It is an update:</t>
  </si>
  <si>
    <t>Geben Sie Ihre Ergebnisse mit den in Spalte 3 aufgeführten signifikanten Stellen an. Beispiele hierzu sind in "Hinweise1" enthalten.
Report your results with in column 3 shown significant numbers (there are some examples in sheet "hints1" .</t>
  </si>
  <si>
    <t>Fett</t>
  </si>
  <si>
    <t>§ 64 LFGB Nr. L 06.00-6, modifiziert</t>
  </si>
  <si>
    <t>ohne</t>
  </si>
  <si>
    <t>Halbmikrobuttersäurezahl (HBSZ)</t>
  </si>
  <si>
    <t>Freie Buttersäure</t>
  </si>
  <si>
    <t>Milchfett, berechnet über HBSZ</t>
  </si>
  <si>
    <t>Milchfett, berechnet über Buttersäure</t>
  </si>
  <si>
    <t>Milchfett, berechnet
über Buttersäuremethylester</t>
  </si>
  <si>
    <t>Buttersäuremethylester</t>
  </si>
  <si>
    <t>§ 64 LFGB Nr. L 20.01/02-5</t>
  </si>
  <si>
    <t>§ 64 LFGB Nr. L 20.01/02-5, modifiziert</t>
  </si>
  <si>
    <t>§ 64 LFGB Nr. L 06.00-6</t>
  </si>
  <si>
    <t>Weibull-Stoldt</t>
  </si>
  <si>
    <t>§ 64 LFGB Nr. L 01.00-20</t>
  </si>
  <si>
    <t>§ 64 LFGB Nr. L 01.00-20, modifiziert</t>
  </si>
  <si>
    <t>Soxhlet</t>
  </si>
  <si>
    <t>NMR-Technologie nach Mikrowellentrocknung</t>
  </si>
  <si>
    <t>sonstiges</t>
  </si>
  <si>
    <t>HBSZ</t>
  </si>
  <si>
    <t>§ 64 LFGB Nr. L 17.00-8 (18.00-1)</t>
  </si>
  <si>
    <t>§ 64 LFGB Nr. L 17.00-8 (18.00-1), modifiziert</t>
  </si>
  <si>
    <t>Buttersäure</t>
  </si>
  <si>
    <t>§ 64 LFGB Nr. L 17.00-13 (18.00-15)</t>
  </si>
  <si>
    <t>§ 64 LFGB Nr. L 17.00-13 (18.00-15), modifiziert</t>
  </si>
  <si>
    <t>§ 64 LFGB Nr. L 17.00-12 (18.00-9)</t>
  </si>
  <si>
    <t>§ 64 LFGB Nr. L 17.00-12 (18.00-9), modifiziert</t>
  </si>
  <si>
    <t>Schulte et al: Fat Sci Technol 91 181 (1989)</t>
  </si>
  <si>
    <t>Veresterung der Fette mittels Natriummethylat nach Schulte, GC</t>
  </si>
  <si>
    <t>Verfahren nach Precht, Verseifung mit methanolischer KOH, GC</t>
  </si>
  <si>
    <t>GC der Methylester (methanolische KOH)</t>
  </si>
  <si>
    <t>Veresterung der Fette mit Kaliummethanolat, Methylester-GC mit Istd</t>
  </si>
  <si>
    <t>AOAC 948.15</t>
  </si>
  <si>
    <t>GC der Methylester (Schwefelsäure/Methanol)</t>
  </si>
  <si>
    <t>Parameter 9</t>
  </si>
  <si>
    <t>Parameter 10</t>
  </si>
  <si>
    <t>Parameter 11</t>
  </si>
  <si>
    <t>Parameter 12</t>
  </si>
  <si>
    <t>DGF C-VI 10a i.V.m. C-VI 11e, GC/FID</t>
  </si>
  <si>
    <t>Veresterung der Fette mit Natriummethylat; GC/FID</t>
  </si>
  <si>
    <t>DGF-Einheitsmethode C-VI 11d (98)</t>
  </si>
  <si>
    <t>Bitte geben Sie den Namen, eMail-Adresse und die Telefonnummer der Person an, die wir bei Rückfragen kontaktieren können.
An die aufgeführte eMailadresse wird das Protokoll zusätzlich auch als Passwort-freie PDF-Datei gesendet.</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</si>
  <si>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</si>
  <si>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</si>
  <si>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</si>
  <si>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</si>
  <si>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</si>
  <si>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Fett nach Schulte</t>
  </si>
  <si>
    <t>DGF Einheitsmethode C-III 8 (89)</t>
  </si>
  <si>
    <t>DGF C-VI 11d</t>
  </si>
  <si>
    <t>Caviezel (Büchi oder Gerstel)</t>
  </si>
  <si>
    <t>ISO 1444: 1996</t>
  </si>
  <si>
    <t>41</t>
  </si>
  <si>
    <t>g/100 g Fett</t>
  </si>
  <si>
    <t>g/100 g Probe</t>
  </si>
  <si>
    <t>mg/kg Probe</t>
  </si>
  <si>
    <t>Speiseeis</t>
  </si>
  <si>
    <t>Pflanzliches Fremdfett</t>
  </si>
  <si>
    <t>Fremdfett</t>
  </si>
  <si>
    <t>§ 64 LFGB Nr. L 42.00-17:2012-07</t>
  </si>
  <si>
    <t>§ 64 LFGB Nr. L 42.00-17:2012-07, modifiziert</t>
  </si>
  <si>
    <t>Analyt</t>
  </si>
  <si>
    <t>Laurinsäure</t>
  </si>
  <si>
    <t>Beschreibung der verwendeten Analysenverfahren, Teil 1</t>
  </si>
  <si>
    <t>Beschreibung der verwendeten Analysenverfahren, Teil 2</t>
  </si>
  <si>
    <t>Verfahren /
Extraktion</t>
  </si>
  <si>
    <t>§ 64 LFGB Nr. L 44.00-4</t>
  </si>
  <si>
    <t>§ 64 LFGB Nr. L 44.00-4, modifiziert</t>
  </si>
  <si>
    <t>§ 64 LFGB Nr. L 42.00-13</t>
  </si>
  <si>
    <t>§ 64 LFGB Nr. L 42.00-13, modifiziert</t>
  </si>
  <si>
    <t>DIN 10342</t>
  </si>
  <si>
    <t>Caviezel</t>
  </si>
  <si>
    <t>DGF C-VI 10a/11d</t>
  </si>
  <si>
    <t>Parameter 13</t>
  </si>
  <si>
    <t>§ 64 LFGB Nr. L 17.00-12</t>
  </si>
  <si>
    <t>§ 64 LFGB Nr. L 17.00-12, modifiziert</t>
  </si>
  <si>
    <t>§ 64 LFGB Nr. 13.00.26 und 27/3 (TMSH)</t>
  </si>
  <si>
    <t>Bestimmung des Buttersäuremethylester mittels GC-FID</t>
  </si>
  <si>
    <t>§ 64 LFGB Nr. L 42.00-19</t>
  </si>
  <si>
    <t>§ 64 LFGB Nr. L 42.00-19, modifiziert</t>
  </si>
  <si>
    <t>Mikrowellen-Heißextraktion mit Cyclohexan nach Säureaufschluss</t>
  </si>
  <si>
    <t>§ 64 LFGB Nr. L 16.00-5</t>
  </si>
  <si>
    <t>§ 64 LFGB Nr. L 16.00-5, modifiziert</t>
  </si>
  <si>
    <t>Senden Sie elektronisch mitgeteilte Ergebnisse nicht noch zusätzlich per Post oder Telefax.</t>
  </si>
  <si>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</si>
  <si>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</si>
  <si>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Nach dem Eingang in unserer Mailbox "ergebnisse@lvus.de" erhalten Sie automatisch eine Benachrichtigung/Bestätigung über den Eingang Ihrer eMail.</t>
  </si>
  <si>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</si>
  <si>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</si>
  <si>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</si>
  <si>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</si>
  <si>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</si>
  <si>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t>Die Felder zur Eingabe Ihrer Ergebnisdaten sind nicht mit einer festen Nachkommazahl vordefiniert, um keine Hinweise auf eventuelle Gehalte von Parametern zu geben.</t>
  </si>
  <si>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</si>
  <si>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</si>
  <si>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t xml:space="preserve">Benutzen Sie für die Ergebnisübermittlung diese vordefinierte Tabelle im Excelformat. Die Tabelle steht auch auf unserer Homepage (www.lvus.de) im Bereich „Download“ bereit. </t>
  </si>
  <si>
    <t>Zur Bestimmung der Parameter sollen zwei vollständig getrennte Analysengänge durch¬geführt werden. Verwenden Sie für die Analysengänge 1 und 2 Probenmaterial aus verschiedenen Probeneinheiten.</t>
  </si>
  <si>
    <t>Hinweise zum Erfassen und Einsenden der Untersuchungsergebnisse</t>
  </si>
  <si>
    <t>Butyrometer</t>
  </si>
  <si>
    <t>Dampfraum-GC / Headspace-GC</t>
  </si>
  <si>
    <t>Glucose</t>
  </si>
  <si>
    <t>Saccharose</t>
  </si>
  <si>
    <t>Saccharose, wasserfrei</t>
  </si>
  <si>
    <t>Glucose, wasserfrei</t>
  </si>
  <si>
    <t>Fructose, wasserfrei</t>
  </si>
  <si>
    <t>L-Äpfelsäure</t>
  </si>
  <si>
    <t>Sorbinsäure</t>
  </si>
  <si>
    <t>Benzoesäure</t>
  </si>
  <si>
    <t>Nachgewiesener Farbstoff</t>
  </si>
  <si>
    <t>X</t>
  </si>
  <si>
    <t>mg/kg</t>
  </si>
  <si>
    <t>Farbstoffe</t>
  </si>
  <si>
    <t>§ 64 LFGB Nr. L 26.11.03-14</t>
  </si>
  <si>
    <t>§ 64 LFGB Nr. L 26.11.03-14, modifiziert</t>
  </si>
  <si>
    <t>Isolierung und Anreicherung: Wollfadenmethode; HPLC</t>
  </si>
  <si>
    <t>Isolierung und Anreicherung: Wollfadenmethode; DC</t>
  </si>
  <si>
    <t>Isolierung und Anreicherung: Wollfadenmethode; Papierchromatographie</t>
  </si>
  <si>
    <t>Isolierung und Anreicherung: Polyamidpulver; HPLC</t>
  </si>
  <si>
    <t>Isolierung und Anreicherung: Polyamidpulver; DC</t>
  </si>
  <si>
    <t>Isolierung und Anreicherung: C18-Kartusche; HPLC</t>
  </si>
  <si>
    <t>Isolierung und Anreicherung: C18-Kartusche; DC</t>
  </si>
  <si>
    <t>Ammoniakauszug, Reinigung über DEAe-Cellulose-Säule, DC</t>
  </si>
  <si>
    <t>Ammoniakauszug, Reinigung über DEAe-Cellulose-Säule, HPLC</t>
  </si>
  <si>
    <t>Ggf. Zentrifugation/Filtration/Klärung (ohne Anreicherung); HPLC</t>
  </si>
  <si>
    <t>Extraktion mit Acetonitril, HPLC</t>
  </si>
  <si>
    <t>Isolierung und Anreicherung: Polyamid; Papierchromatographie</t>
  </si>
  <si>
    <t>Extraktion mit DMSO, HPLC</t>
  </si>
  <si>
    <t>Isolierung und Anreicherung: Kartusche; HPTLC</t>
  </si>
  <si>
    <t>§ 64 LFGB Nr. L 08.00-50 und Nr. L 08.00-51</t>
  </si>
  <si>
    <t>NH3/Methanol extrahiert, eingeengt, Wasserauszug mittels HPLC/DAD</t>
  </si>
  <si>
    <t>Schweizerisches Lebensmittelbuch (SLMB Kapitel 42 A, 1994)</t>
  </si>
  <si>
    <t>Ammoniakalkalischer Auszug, Anreicherung Polyamid-Kartusche, HPLC</t>
  </si>
  <si>
    <t>nach L-08.00-51 und Wollfadenmethode sowie Polyamid, PC</t>
  </si>
  <si>
    <t>Isolierung und Anreicherung; Polyamidpulver / DEAe-Cellulose-Säule; DC</t>
  </si>
  <si>
    <t>Wassriger Auszug mittels HPLC-DAD</t>
  </si>
  <si>
    <t>Aufarbeitung § 64 LFGB Nr. L 08.00-51, DEAE-Cellulose-Säule, HPLC-DAD</t>
  </si>
  <si>
    <t>Schweizerisches Lebensmittelbuch  Nr. 1576.2, Februar 2008</t>
  </si>
  <si>
    <t>§ 64 LFGB Nr. L 08.00-12</t>
  </si>
  <si>
    <t>lfd. Nr.</t>
  </si>
  <si>
    <t>Bezeichnung des Farbstoffes</t>
  </si>
  <si>
    <t>E 102 (Tartrazin)</t>
  </si>
  <si>
    <t>E 104 (Chinolingelb)</t>
  </si>
  <si>
    <t>E 110 (Gelborange S)</t>
  </si>
  <si>
    <t>E 120 (Karmin)</t>
  </si>
  <si>
    <t>4-Amino-Karminsäure (aus E 120)</t>
  </si>
  <si>
    <t>E 122 (Azorobin)</t>
  </si>
  <si>
    <t>E 123 (Amaranth)</t>
  </si>
  <si>
    <t>E 124 (Ponceau 4 R)</t>
  </si>
  <si>
    <t>E 127 (Erythrosin)</t>
  </si>
  <si>
    <t>E 128 (Rot 2G)</t>
  </si>
  <si>
    <t>E 129 (Allurarot AC)</t>
  </si>
  <si>
    <t>E 131 (Patentblau V)</t>
  </si>
  <si>
    <t>E 132 (Indigotin)</t>
  </si>
  <si>
    <t>E 133 (Brillantblau FCF)</t>
  </si>
  <si>
    <t>E 140 (Chlorophylle)</t>
  </si>
  <si>
    <t>E 141 (Chlorophillin)</t>
  </si>
  <si>
    <t>E 142 (Brilantsäuregrün)</t>
  </si>
  <si>
    <t>kein weiterer Farbstoff identifiziert</t>
  </si>
  <si>
    <t>Farbstoffe nicht untersucht</t>
  </si>
  <si>
    <t>E 162 (Betain, Rote Bete)</t>
  </si>
  <si>
    <t>Rotsandelholz</t>
  </si>
  <si>
    <t>Angkak</t>
  </si>
  <si>
    <t>E 105 (Fast Yellow AB)</t>
  </si>
  <si>
    <t>E 107 (Gelb 2G)</t>
  </si>
  <si>
    <t>Farbstoff nicht quantifiziert</t>
  </si>
  <si>
    <t>Fructose</t>
  </si>
  <si>
    <t>Farbstoffe, qualitativ</t>
  </si>
  <si>
    <t>Farbstoffe, quantitativ</t>
  </si>
  <si>
    <t>§ 64 LFGB Nr. L 52.06-5 (enzymatisches Verfahren)</t>
  </si>
  <si>
    <t>§ 64 LFGB Nr. L 52.06-5 (enzymatisches Verfahren), modifiziert</t>
  </si>
  <si>
    <t>§ 64 LFGB Nr. L 31.00-13 (enzymatisches Verfahren)</t>
  </si>
  <si>
    <t>§ 64 LFGB Nr. L 31.00-13 (enzymatisches Verfahren), modifiziert</t>
  </si>
  <si>
    <t>Enzymatisch nach r-biopharm / Roche Nr. 10 716 260 035 (Saccharose, Glucose, Fructose)</t>
  </si>
  <si>
    <t>Enzymatisch nach r-biopharm / Roche Nr. 10 139 106 035 (Glucose, Fructose)</t>
  </si>
  <si>
    <t>Enzymatisch nach r-biopharm / Roche Best.Nr. 11 113 950 035 (Maltose, Saccharose, Glucose)</t>
  </si>
  <si>
    <t>SCIL-Testsatz Nr. 1247</t>
  </si>
  <si>
    <t>HPLC- oder IC-Verfahren mit RI-Detektion</t>
  </si>
  <si>
    <t>HPLC- oder IC-Verfahren mit sonstiger Detektion</t>
  </si>
  <si>
    <t>IFU Nr. 55</t>
  </si>
  <si>
    <t>Enzymatisch nach r-biopharm / Roche Nr. 10 716 251 035 (Glucose)</t>
  </si>
  <si>
    <t>Enzymatisch nach r-biopharm / Roche Nr. 10 139 041 035 (Saccharose, Glucose)</t>
  </si>
  <si>
    <t>Scil Testsatz Best-Nr. 1211</t>
  </si>
  <si>
    <t>§ 64 LFGB Nr. L 31.00-12 (enzymatisches Verfahren)</t>
  </si>
  <si>
    <t>§ 64 LFGB Nr. L 31.00-12 (enzymatisches Verfahren), modifiziert</t>
  </si>
  <si>
    <t>Enzymatisch nach r-biopharm / Roche Nr. 10 716 260 035</t>
  </si>
  <si>
    <t>Enzymatisch nach r-biopharm / Roche Nr. 10 139 106 035</t>
  </si>
  <si>
    <t>Enzymatisch nach r-biopharm / Roche Nr. 10 139 041 035 (auch + PGF127396)</t>
  </si>
  <si>
    <t>Enzymatisch nach r-biopharm / Roche Nr. 10 139 068 035</t>
  </si>
  <si>
    <t>Enzymatisch nach Enzytek E1215</t>
  </si>
  <si>
    <t>Enzymatisch nach Enzytek E5280</t>
  </si>
  <si>
    <t>Enzymatisch (sonstige Quelle)</t>
  </si>
  <si>
    <t>HPLC</t>
  </si>
  <si>
    <t>§ 64 LFGB Nr. L 31.00-15</t>
  </si>
  <si>
    <t>§ 64 LFGB Nr. L 31.00-15, modifiziert</t>
  </si>
  <si>
    <t>§ 64 LFGB Nr. L 00.00-9</t>
  </si>
  <si>
    <t>§ 64 LFGB Nr. L 00.00-9, modifiziert</t>
  </si>
  <si>
    <t>§ 64 LFGB Nr. L 00.00-10</t>
  </si>
  <si>
    <t>§ 64 LFGB Nr. L 00.00-10, modifiziert</t>
  </si>
  <si>
    <t>§ 64 LFGB Nr. L 00.00-28</t>
  </si>
  <si>
    <t>§ 64 LFGB Nr. L 00.00-28, modifiziert</t>
  </si>
  <si>
    <t>HPLC-Verfahren (UV- oder DAD-Detektion)</t>
  </si>
  <si>
    <r>
      <t xml:space="preserve">HPLC nach Hagenauer-Heuer, Deutsche Lebensmittelrundschau </t>
    </r>
    <r>
      <rPr>
        <u/>
        <sz val="11"/>
        <rFont val="Times New Roman"/>
        <family val="1"/>
      </rPr>
      <t>86</t>
    </r>
    <r>
      <rPr>
        <sz val="11"/>
        <rFont val="Times New Roman"/>
        <family val="1"/>
      </rPr>
      <t xml:space="preserve"> Heft 1 (1990)</t>
    </r>
  </si>
  <si>
    <t>Wasserdampfdestillation mit anschließender HPLC-Detektion</t>
  </si>
  <si>
    <t>Wasserdampfdestillation mit anschließender UV-Detektion</t>
  </si>
  <si>
    <t>Aufarbeitung über Strata SAX Phenomenex-Kartusche; HPLC mit DAD</t>
  </si>
  <si>
    <t>HPLC-Verfahren (UV-Detektion) nach Schulte</t>
  </si>
  <si>
    <t>Glucose_Fructose</t>
  </si>
  <si>
    <t>Sorbinsre</t>
  </si>
  <si>
    <t>Benzoesre</t>
  </si>
  <si>
    <t>Parameter 14</t>
  </si>
  <si>
    <t>Parameter 15</t>
  </si>
  <si>
    <t>Parameter 16</t>
  </si>
  <si>
    <t>Parameter 17</t>
  </si>
  <si>
    <t>Parameter 18</t>
  </si>
  <si>
    <t>Parameter 19</t>
  </si>
  <si>
    <t>Parameter 20</t>
  </si>
  <si>
    <t>Parameter 21</t>
  </si>
  <si>
    <t>Parameter 22</t>
  </si>
  <si>
    <t>kein weiterer Farbstoff quantifiziert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</si>
</sst>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 #,##0.00\ &quot;€&quot;_-;\-* #,##0.00\ &quot;€&quot;_-;_-* &quot;-&quot;??\ &quot;€&quot;_-;_-@_-"/>
  </numFmts>
  <fonts count="36" x14ac:knownFonts="1">
    <font>
      <sz val="11"/>
      <name val="Times New Roman"/>
    </font>
    <font>
      <sz val="11"/>
      <name val="Times New Roman"/>
      <family val="1"/>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1"/>
      <color indexed="9"/>
      <name val="Times New Roman"/>
      <family val="1"/>
    </font>
    <font>
      <sz val="13"/>
      <name val="Times New Roman"/>
      <family val="1"/>
    </font>
    <font>
      <sz val="13"/>
      <color indexed="9"/>
      <name val="Times New Roman"/>
      <family val="1"/>
    </font>
    <font>
      <sz val="12"/>
      <color indexed="12"/>
      <name val="Times New Roman"/>
      <family val="1"/>
    </font>
    <font>
      <sz val="12"/>
      <color indexed="10"/>
      <name val="Times New Roman"/>
      <family val="1"/>
    </font>
    <font>
      <b/>
      <sz val="11"/>
      <name val="Times New Roman"/>
      <family val="1"/>
    </font>
    <font>
      <sz val="11"/>
      <color indexed="12"/>
      <name val="Times New Roman"/>
      <family val="1"/>
    </font>
    <font>
      <i/>
      <vertAlign val="subscript"/>
      <sz val="11"/>
      <name val="Times New Roman"/>
      <family val="1"/>
    </font>
    <font>
      <sz val="12"/>
      <color indexed="9"/>
      <name val="Times New Roman"/>
      <family val="1"/>
    </font>
    <font>
      <sz val="11"/>
      <color indexed="8"/>
      <name val="Calibri"/>
      <family val="2"/>
    </font>
    <font>
      <sz val="11"/>
      <color indexed="9"/>
      <name val="Calibri"/>
      <family val="2"/>
    </font>
    <font>
      <sz val="12"/>
      <color rgb="FFFF0000"/>
      <name val="Times New Roman"/>
      <family val="1"/>
    </font>
    <font>
      <sz val="13"/>
      <color theme="0"/>
      <name val="Times New Roman"/>
      <family val="1"/>
    </font>
    <font>
      <b/>
      <sz val="13"/>
      <color rgb="FFFF0000"/>
      <name val="Times New Roman"/>
      <family val="1"/>
    </font>
    <font>
      <sz val="12"/>
      <color indexed="22"/>
      <name val="Times New Roman"/>
      <family val="1"/>
    </font>
    <font>
      <sz val="10"/>
      <name val="Arial"/>
      <family val="2"/>
    </font>
    <font>
      <u/>
      <sz val="11"/>
      <name val="Times New Roman"/>
      <family val="1"/>
    </font>
  </fonts>
  <fills count="15">
    <fill>
      <patternFill patternType="none"/>
    </fill>
    <fill>
      <patternFill patternType="gray125"/>
    </fill>
    <fill>
      <patternFill patternType="solid">
        <fgColor indexed="27"/>
      </patternFill>
    </fill>
    <fill>
      <patternFill patternType="solid">
        <fgColor indexed="47"/>
      </patternFill>
    </fill>
    <fill>
      <patternFill patternType="solid">
        <fgColor indexed="9"/>
      </patternFill>
    </fill>
    <fill>
      <patternFill patternType="solid">
        <fgColor indexed="26"/>
      </patternFill>
    </fill>
    <fill>
      <patternFill patternType="solid">
        <fgColor indexed="44"/>
      </patternFill>
    </fill>
    <fill>
      <patternFill patternType="solid">
        <fgColor indexed="22"/>
      </patternFill>
    </fill>
    <fill>
      <patternFill patternType="solid">
        <fgColor indexed="49"/>
      </patternFill>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rgb="FFCCFFCC"/>
        <bgColor indexed="64"/>
      </patternFill>
    </fill>
    <fill>
      <patternFill patternType="solid">
        <fgColor indexed="29"/>
      </patternFill>
    </fill>
    <fill>
      <patternFill patternType="solid">
        <fgColor indexed="43"/>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17"/>
      </top>
      <bottom/>
      <diagonal/>
    </border>
    <border>
      <left/>
      <right/>
      <top style="thick">
        <color indexed="17"/>
      </top>
      <bottom style="thin">
        <color indexed="17"/>
      </bottom>
      <diagonal/>
    </border>
    <border>
      <left/>
      <right/>
      <top/>
      <bottom style="thin">
        <color indexed="64"/>
      </bottom>
      <diagonal/>
    </border>
    <border>
      <left style="thin">
        <color indexed="64"/>
      </left>
      <right style="thin">
        <color indexed="64"/>
      </right>
      <top/>
      <bottom style="thin">
        <color indexed="64"/>
      </bottom>
      <diagonal/>
    </border>
    <border>
      <left/>
      <right/>
      <top style="thick">
        <color indexed="17"/>
      </top>
      <bottom/>
      <diagonal/>
    </border>
  </borders>
  <cellStyleXfs count="26">
    <xf numFmtId="0" fontId="0" fillId="0" borderId="0"/>
    <xf numFmtId="0" fontId="2" fillId="0" borderId="0" applyNumberFormat="0" applyFill="0" applyBorder="0" applyAlignment="0" applyProtection="0">
      <alignment vertical="top"/>
      <protection locked="0"/>
    </xf>
    <xf numFmtId="0" fontId="6" fillId="0" borderId="0"/>
    <xf numFmtId="44" fontId="1" fillId="0" borderId="0" applyFont="0" applyFill="0" applyBorder="0" applyAlignment="0" applyProtection="0"/>
    <xf numFmtId="0" fontId="28" fillId="4" borderId="0" applyNumberFormat="0" applyBorder="0" applyAlignment="0" applyProtection="0"/>
    <xf numFmtId="0" fontId="28" fillId="3" borderId="0" applyNumberFormat="0" applyBorder="0" applyAlignment="0" applyProtection="0"/>
    <xf numFmtId="0" fontId="28" fillId="5" borderId="0" applyNumberFormat="0" applyBorder="0" applyAlignment="0" applyProtection="0"/>
    <xf numFmtId="0" fontId="28" fillId="4" borderId="0" applyNumberFormat="0" applyBorder="0" applyAlignment="0" applyProtection="0"/>
    <xf numFmtId="0" fontId="28" fillId="2" borderId="0" applyNumberFormat="0" applyBorder="0" applyAlignment="0" applyProtection="0"/>
    <xf numFmtId="0" fontId="28" fillId="3" borderId="0" applyNumberFormat="0" applyBorder="0" applyAlignment="0" applyProtection="0"/>
    <xf numFmtId="0" fontId="28" fillId="7" borderId="0" applyNumberFormat="0" applyBorder="0" applyAlignment="0" applyProtection="0"/>
    <xf numFmtId="0" fontId="28" fillId="13" borderId="0" applyNumberFormat="0" applyBorder="0" applyAlignment="0" applyProtection="0"/>
    <xf numFmtId="0" fontId="28" fillId="14" borderId="0" applyNumberFormat="0" applyBorder="0" applyAlignment="0" applyProtection="0"/>
    <xf numFmtId="0" fontId="28" fillId="7" borderId="0" applyNumberFormat="0" applyBorder="0" applyAlignment="0" applyProtection="0"/>
    <xf numFmtId="0" fontId="28" fillId="6" borderId="0" applyNumberFormat="0" applyBorder="0" applyAlignment="0" applyProtection="0"/>
    <xf numFmtId="0" fontId="28" fillId="3" borderId="0" applyNumberFormat="0" applyBorder="0" applyAlignment="0" applyProtection="0"/>
    <xf numFmtId="0" fontId="29" fillId="8" borderId="0" applyNumberFormat="0" applyBorder="0" applyAlignment="0" applyProtection="0"/>
    <xf numFmtId="0" fontId="29" fillId="13" borderId="0" applyNumberFormat="0" applyBorder="0" applyAlignment="0" applyProtection="0"/>
    <xf numFmtId="0" fontId="29" fillId="14" borderId="0" applyNumberFormat="0" applyBorder="0" applyAlignment="0" applyProtection="0"/>
    <xf numFmtId="0" fontId="29" fillId="7" borderId="0" applyNumberFormat="0" applyBorder="0" applyAlignment="0" applyProtection="0"/>
    <xf numFmtId="0" fontId="29" fillId="8" borderId="0" applyNumberFormat="0" applyBorder="0" applyAlignment="0" applyProtection="0"/>
    <xf numFmtId="0" fontId="29" fillId="3" borderId="0" applyNumberFormat="0" applyBorder="0" applyAlignment="0" applyProtection="0"/>
    <xf numFmtId="0" fontId="2" fillId="0" borderId="0" applyNumberFormat="0" applyFill="0" applyBorder="0" applyAlignment="0" applyProtection="0">
      <alignment vertical="top"/>
      <protection locked="0"/>
    </xf>
    <xf numFmtId="0" fontId="6" fillId="0" borderId="0"/>
    <xf numFmtId="0" fontId="1" fillId="0" borderId="0"/>
    <xf numFmtId="0" fontId="34" fillId="0" borderId="0"/>
  </cellStyleXfs>
  <cellXfs count="182">
    <xf numFmtId="0" fontId="0" fillId="0" borderId="0" xfId="0"/>
    <xf numFmtId="0" fontId="5" fillId="0" borderId="0" xfId="0" applyFont="1"/>
    <xf numFmtId="0" fontId="0" fillId="9" borderId="0" xfId="0" applyFill="1"/>
    <xf numFmtId="0" fontId="9" fillId="0" borderId="0" xfId="0" applyFont="1"/>
    <xf numFmtId="0" fontId="0" fillId="9" borderId="0" xfId="0" applyFill="1" applyAlignment="1">
      <alignment horizontal="center"/>
    </xf>
    <xf numFmtId="0" fontId="5" fillId="10" borderId="0" xfId="0" applyFont="1" applyFill="1" applyProtection="1"/>
    <xf numFmtId="0" fontId="16" fillId="10" borderId="0" xfId="1" applyFont="1" applyFill="1" applyAlignment="1" applyProtection="1">
      <alignment horizontal="justify"/>
    </xf>
    <xf numFmtId="0" fontId="5" fillId="10" borderId="1" xfId="0" applyFont="1" applyFill="1" applyBorder="1" applyAlignment="1" applyProtection="1">
      <alignment horizontal="left" vertical="top" wrapText="1"/>
    </xf>
    <xf numFmtId="0" fontId="5" fillId="10" borderId="1" xfId="0" applyFont="1" applyFill="1" applyBorder="1" applyAlignment="1" applyProtection="1">
      <alignment horizontal="center" vertical="top" wrapText="1"/>
    </xf>
    <xf numFmtId="0" fontId="5" fillId="10" borderId="0" xfId="0" applyFont="1" applyFill="1" applyBorder="1" applyProtection="1"/>
    <xf numFmtId="0" fontId="0" fillId="0" borderId="0" xfId="0" applyFill="1" applyBorder="1" applyProtection="1">
      <protection locked="0"/>
    </xf>
    <xf numFmtId="0" fontId="3" fillId="0" borderId="0" xfId="0" applyFont="1" applyFill="1" applyBorder="1" applyProtection="1">
      <protection hidden="1"/>
    </xf>
    <xf numFmtId="0" fontId="4" fillId="0" borderId="0" xfId="0" applyFont="1" applyFill="1" applyBorder="1" applyProtection="1">
      <protection hidden="1"/>
    </xf>
    <xf numFmtId="0" fontId="8" fillId="0" borderId="0" xfId="0" applyFont="1" applyFill="1" applyBorder="1" applyProtection="1">
      <protection hidden="1"/>
    </xf>
    <xf numFmtId="0" fontId="7" fillId="0" borderId="0" xfId="0" applyFont="1" applyFill="1" applyBorder="1" applyProtection="1">
      <protection hidden="1"/>
    </xf>
    <xf numFmtId="0" fontId="0" fillId="0" borderId="0" xfId="0" applyFill="1" applyBorder="1" applyProtection="1">
      <protection hidden="1"/>
    </xf>
    <xf numFmtId="0" fontId="11" fillId="0" borderId="0" xfId="0" applyFont="1" applyFill="1" applyBorder="1" applyProtection="1">
      <protection hidden="1"/>
    </xf>
    <xf numFmtId="0" fontId="10" fillId="0" borderId="0" xfId="0" applyFont="1" applyFill="1" applyBorder="1" applyProtection="1">
      <protection hidden="1"/>
    </xf>
    <xf numFmtId="14" fontId="17" fillId="0" borderId="0" xfId="0" applyNumberFormat="1" applyFont="1" applyFill="1" applyBorder="1" applyAlignment="1" applyProtection="1">
      <alignment horizontal="left"/>
      <protection hidden="1"/>
    </xf>
    <xf numFmtId="0" fontId="0" fillId="0" borderId="0" xfId="0" applyFill="1" applyBorder="1" applyAlignment="1" applyProtection="1">
      <alignment vertical="center"/>
      <protection hidden="1"/>
    </xf>
    <xf numFmtId="0" fontId="12" fillId="11" borderId="0" xfId="0" applyFont="1" applyFill="1" applyBorder="1" applyAlignment="1" applyProtection="1">
      <alignment vertical="center"/>
      <protection hidden="1"/>
    </xf>
    <xf numFmtId="0" fontId="19" fillId="0" borderId="0" xfId="0" applyFont="1" applyFill="1" applyBorder="1" applyProtection="1">
      <protection hidden="1"/>
    </xf>
    <xf numFmtId="0" fontId="18" fillId="0" borderId="0" xfId="0" applyFont="1" applyAlignment="1" applyProtection="1">
      <alignment horizontal="left" wrapText="1"/>
      <protection hidden="1"/>
    </xf>
    <xf numFmtId="0" fontId="20" fillId="0" borderId="0" xfId="0" applyFont="1" applyFill="1" applyBorder="1" applyProtection="1">
      <protection hidden="1"/>
    </xf>
    <xf numFmtId="0" fontId="20" fillId="0" borderId="0" xfId="0" applyFont="1" applyFill="1" applyBorder="1" applyAlignment="1" applyProtection="1">
      <alignment wrapText="1"/>
      <protection hidden="1"/>
    </xf>
    <xf numFmtId="0" fontId="20" fillId="0" borderId="0" xfId="0" applyFont="1" applyFill="1" applyBorder="1" applyAlignment="1" applyProtection="1">
      <alignment wrapText="1"/>
    </xf>
    <xf numFmtId="0" fontId="20" fillId="0" borderId="0" xfId="0" applyFont="1" applyFill="1" applyBorder="1" applyAlignment="1" applyProtection="1">
      <alignment horizontal="left" wrapText="1"/>
      <protection hidden="1"/>
    </xf>
    <xf numFmtId="0" fontId="20" fillId="0" borderId="0" xfId="0" applyFont="1" applyFill="1" applyBorder="1" applyAlignment="1" applyProtection="1">
      <alignment horizontal="center"/>
      <protection hidden="1"/>
    </xf>
    <xf numFmtId="0" fontId="21" fillId="0" borderId="0" xfId="0" applyFont="1" applyFill="1" applyBorder="1" applyAlignment="1" applyProtection="1">
      <alignment horizontal="center"/>
      <protection hidden="1"/>
    </xf>
    <xf numFmtId="0" fontId="22" fillId="0" borderId="0" xfId="0" applyFont="1" applyFill="1" applyBorder="1" applyProtection="1">
      <protection hidden="1"/>
    </xf>
    <xf numFmtId="0" fontId="20" fillId="11" borderId="0" xfId="0" applyFont="1" applyFill="1" applyBorder="1" applyAlignment="1" applyProtection="1">
      <alignment vertical="center" wrapText="1"/>
      <protection hidden="1"/>
    </xf>
    <xf numFmtId="0" fontId="18" fillId="0" borderId="0" xfId="0" applyFont="1" applyAlignment="1">
      <alignment horizontal="left" wrapText="1"/>
    </xf>
    <xf numFmtId="49" fontId="0" fillId="9" borderId="0" xfId="0" applyNumberFormat="1" applyFill="1" applyAlignment="1">
      <alignment horizontal="center"/>
    </xf>
    <xf numFmtId="0" fontId="20" fillId="0" borderId="0" xfId="0" applyFont="1" applyFill="1" applyBorder="1" applyAlignment="1" applyProtection="1">
      <alignment horizontal="center" vertical="center"/>
      <protection hidden="1"/>
    </xf>
    <xf numFmtId="14" fontId="0" fillId="9" borderId="0" xfId="0" applyNumberFormat="1" applyFill="1" applyAlignment="1">
      <alignment horizontal="center"/>
    </xf>
    <xf numFmtId="2" fontId="23" fillId="10" borderId="1" xfId="0" applyNumberFormat="1" applyFont="1" applyFill="1" applyBorder="1" applyAlignment="1" applyProtection="1">
      <alignment horizontal="center" vertical="top" wrapText="1"/>
    </xf>
    <xf numFmtId="0" fontId="0" fillId="0" borderId="0" xfId="0" applyProtection="1"/>
    <xf numFmtId="0" fontId="24" fillId="0" borderId="0" xfId="0" applyFont="1" applyProtection="1"/>
    <xf numFmtId="0" fontId="6" fillId="11" borderId="1" xfId="0" applyFont="1" applyFill="1" applyBorder="1" applyAlignment="1" applyProtection="1">
      <alignment horizontal="left" vertical="top" wrapText="1"/>
    </xf>
    <xf numFmtId="0" fontId="9" fillId="0" borderId="0" xfId="0" applyFont="1" applyAlignment="1">
      <alignment vertical="center"/>
    </xf>
    <xf numFmtId="0" fontId="0" fillId="0" borderId="0" xfId="0" applyAlignment="1">
      <alignment vertical="center"/>
    </xf>
    <xf numFmtId="0" fontId="24" fillId="0" borderId="0" xfId="0" applyFont="1" applyAlignment="1">
      <alignment vertical="center"/>
    </xf>
    <xf numFmtId="49" fontId="0" fillId="9" borderId="0" xfId="0" applyNumberFormat="1" applyFill="1" applyAlignment="1" applyProtection="1">
      <alignment vertical="center"/>
      <protection locked="0"/>
    </xf>
    <xf numFmtId="0" fontId="12" fillId="0" borderId="0" xfId="0" applyFont="1" applyAlignment="1">
      <alignment vertical="center"/>
    </xf>
    <xf numFmtId="0" fontId="18" fillId="10" borderId="0" xfId="0" applyFont="1" applyFill="1" applyBorder="1" applyProtection="1">
      <protection hidden="1"/>
    </xf>
    <xf numFmtId="0" fontId="23" fillId="0" borderId="0" xfId="0" applyFont="1" applyFill="1" applyBorder="1" applyAlignment="1" applyProtection="1">
      <alignment vertical="center"/>
      <protection hidden="1"/>
    </xf>
    <xf numFmtId="0" fontId="18" fillId="0" borderId="0" xfId="0" applyFont="1" applyAlignment="1" applyProtection="1">
      <alignment horizontal="left"/>
      <protection hidden="1"/>
    </xf>
    <xf numFmtId="0" fontId="8" fillId="11" borderId="0" xfId="0" applyFont="1" applyFill="1" applyBorder="1" applyProtection="1">
      <protection hidden="1"/>
    </xf>
    <xf numFmtId="0" fontId="6" fillId="0" borderId="0" xfId="0" applyFont="1"/>
    <xf numFmtId="0" fontId="8" fillId="0" borderId="0" xfId="0" applyFont="1" applyFill="1" applyBorder="1" applyAlignment="1" applyProtection="1">
      <alignment horizontal="center" vertical="center"/>
      <protection hidden="1"/>
    </xf>
    <xf numFmtId="0" fontId="18" fillId="0" borderId="2" xfId="0" applyFont="1" applyBorder="1" applyAlignment="1">
      <alignment wrapText="1"/>
    </xf>
    <xf numFmtId="0" fontId="18" fillId="0" borderId="0" xfId="0" applyFont="1" applyAlignment="1">
      <alignment horizontal="justify" vertical="top" wrapText="1"/>
    </xf>
    <xf numFmtId="0" fontId="8" fillId="0" borderId="0" xfId="0" applyFont="1" applyFill="1" applyBorder="1" applyAlignment="1" applyProtection="1">
      <alignment vertical="center" wrapText="1"/>
    </xf>
    <xf numFmtId="0" fontId="18" fillId="0" borderId="0" xfId="0" applyFont="1"/>
    <xf numFmtId="0" fontId="18" fillId="0" borderId="0" xfId="0" applyFont="1" applyProtection="1">
      <protection locked="0"/>
    </xf>
    <xf numFmtId="0" fontId="18" fillId="0" borderId="3" xfId="0" applyFont="1" applyBorder="1" applyAlignment="1">
      <alignment horizontal="justify" vertical="top" wrapText="1"/>
    </xf>
    <xf numFmtId="0" fontId="5" fillId="0" borderId="0" xfId="0" applyFont="1" applyBorder="1" applyAlignment="1">
      <alignment vertical="center" wrapText="1"/>
    </xf>
    <xf numFmtId="0" fontId="5" fillId="0" borderId="0" xfId="0" applyFont="1" applyFill="1" applyBorder="1" applyAlignment="1" applyProtection="1">
      <alignment horizontal="center" vertical="center"/>
      <protection hidden="1"/>
    </xf>
    <xf numFmtId="0" fontId="6" fillId="0" borderId="0" xfId="0" applyFont="1" applyAlignment="1" applyProtection="1">
      <alignment horizontal="justify" vertical="top" wrapText="1"/>
      <protection hidden="1"/>
    </xf>
    <xf numFmtId="0" fontId="6" fillId="0" borderId="0" xfId="0" applyFont="1" applyAlignment="1">
      <alignment horizontal="justify" vertical="top" wrapText="1"/>
    </xf>
    <xf numFmtId="0" fontId="5" fillId="0" borderId="0" xfId="0" applyFont="1" applyProtection="1">
      <protection hidden="1"/>
    </xf>
    <xf numFmtId="0" fontId="5" fillId="0" borderId="0" xfId="0" applyFont="1" applyAlignment="1" applyProtection="1">
      <alignment horizontal="left" wrapText="1"/>
      <protection hidden="1"/>
    </xf>
    <xf numFmtId="0" fontId="6" fillId="0" borderId="0" xfId="0" applyFont="1" applyAlignment="1">
      <alignment horizontal="left" vertical="top" wrapText="1"/>
    </xf>
    <xf numFmtId="0" fontId="18" fillId="0" borderId="0" xfId="0" applyFont="1" applyAlignment="1">
      <alignment horizontal="left"/>
    </xf>
    <xf numFmtId="0" fontId="18" fillId="0" borderId="3" xfId="0" applyFont="1" applyBorder="1" applyAlignment="1">
      <alignment horizontal="left" vertical="top" wrapText="1"/>
    </xf>
    <xf numFmtId="0" fontId="5" fillId="0" borderId="0" xfId="0" applyFont="1" applyAlignment="1">
      <alignment horizontal="left" vertical="top" wrapText="1"/>
    </xf>
    <xf numFmtId="0" fontId="6" fillId="0" borderId="0" xfId="0" applyFont="1" applyAlignment="1" applyProtection="1">
      <alignment horizontal="left" vertical="top" wrapText="1"/>
      <protection hidden="1"/>
    </xf>
    <xf numFmtId="0" fontId="5" fillId="0" borderId="0" xfId="0" applyFont="1" applyAlignment="1" applyProtection="1">
      <alignment horizontal="left"/>
      <protection hidden="1"/>
    </xf>
    <xf numFmtId="0" fontId="18" fillId="0" borderId="0" xfId="0" applyFont="1" applyAlignment="1" applyProtection="1">
      <alignment horizontal="right"/>
      <protection locked="0"/>
    </xf>
    <xf numFmtId="0" fontId="12" fillId="0" borderId="0" xfId="0" applyFont="1" applyFill="1" applyBorder="1" applyProtection="1">
      <protection hidden="1"/>
    </xf>
    <xf numFmtId="0" fontId="25" fillId="0" borderId="0" xfId="0" applyFont="1" applyAlignment="1">
      <alignment horizontal="left" vertical="center" wrapText="1"/>
    </xf>
    <xf numFmtId="0" fontId="25" fillId="0" borderId="0" xfId="0" applyFont="1" applyAlignment="1">
      <alignment horizontal="left" vertical="center"/>
    </xf>
    <xf numFmtId="0" fontId="0" fillId="10" borderId="0" xfId="0" applyFill="1" applyBorder="1"/>
    <xf numFmtId="49" fontId="2" fillId="9" borderId="0" xfId="1" applyNumberFormat="1" applyFont="1" applyFill="1" applyAlignment="1" applyProtection="1">
      <alignment vertical="center"/>
      <protection locked="0"/>
    </xf>
    <xf numFmtId="0" fontId="18" fillId="0" borderId="0" xfId="0" applyFont="1" applyAlignment="1" applyProtection="1">
      <alignment horizontal="justify" vertical="top" wrapText="1"/>
      <protection hidden="1"/>
    </xf>
    <xf numFmtId="0" fontId="27" fillId="0" borderId="0" xfId="0" applyFont="1" applyProtection="1">
      <protection hidden="1"/>
    </xf>
    <xf numFmtId="0" fontId="12" fillId="11" borderId="0" xfId="0" applyFont="1" applyFill="1" applyBorder="1" applyAlignment="1" applyProtection="1">
      <alignment horizontal="left" vertical="center"/>
      <protection hidden="1"/>
    </xf>
    <xf numFmtId="0" fontId="20" fillId="11" borderId="0" xfId="0" applyFont="1" applyFill="1" applyBorder="1" applyProtection="1">
      <protection hidden="1"/>
    </xf>
    <xf numFmtId="0" fontId="5" fillId="0" borderId="0" xfId="2" applyFont="1" applyProtection="1">
      <protection hidden="1"/>
    </xf>
    <xf numFmtId="0" fontId="6" fillId="0" borderId="0" xfId="2" applyFont="1" applyAlignment="1" applyProtection="1">
      <alignment horizontal="left"/>
      <protection hidden="1"/>
    </xf>
    <xf numFmtId="0" fontId="18" fillId="0" borderId="0" xfId="2" applyFont="1" applyAlignment="1">
      <alignment horizontal="left" vertical="top" wrapText="1"/>
    </xf>
    <xf numFmtId="0" fontId="6" fillId="0" borderId="0" xfId="2" applyFont="1" applyAlignment="1" applyProtection="1">
      <alignment horizontal="left" vertical="top" wrapText="1"/>
      <protection hidden="1"/>
    </xf>
    <xf numFmtId="0" fontId="5" fillId="0" borderId="0" xfId="2" applyFont="1" applyAlignment="1" applyProtection="1">
      <alignment horizontal="left"/>
      <protection hidden="1"/>
    </xf>
    <xf numFmtId="0" fontId="30" fillId="0" borderId="0" xfId="0" applyFont="1" applyBorder="1" applyAlignment="1">
      <alignment vertical="center" wrapText="1"/>
    </xf>
    <xf numFmtId="0" fontId="31" fillId="0" borderId="0" xfId="0" applyFont="1" applyFill="1" applyBorder="1" applyProtection="1">
      <protection hidden="1"/>
    </xf>
    <xf numFmtId="0" fontId="18" fillId="0" borderId="0" xfId="0" applyFont="1" applyProtection="1">
      <protection hidden="1"/>
    </xf>
    <xf numFmtId="49" fontId="5" fillId="9" borderId="0" xfId="0" applyNumberFormat="1" applyFont="1" applyFill="1" applyBorder="1" applyProtection="1">
      <protection locked="0"/>
    </xf>
    <xf numFmtId="49" fontId="20" fillId="9" borderId="0" xfId="0" applyNumberFormat="1" applyFont="1" applyFill="1" applyBorder="1" applyAlignment="1" applyProtection="1">
      <alignment vertical="center"/>
      <protection locked="0"/>
    </xf>
    <xf numFmtId="0" fontId="6" fillId="10" borderId="0" xfId="2" applyFill="1" applyBorder="1"/>
    <xf numFmtId="0" fontId="1" fillId="0" borderId="0" xfId="0" applyFont="1" applyAlignment="1">
      <alignment horizontal="justify" vertical="top" wrapText="1"/>
    </xf>
    <xf numFmtId="0" fontId="1" fillId="0" borderId="0" xfId="0" applyFont="1" applyAlignment="1">
      <alignment horizontal="left" vertical="top" wrapText="1"/>
    </xf>
    <xf numFmtId="0" fontId="5" fillId="11" borderId="0" xfId="0" applyFont="1" applyFill="1" applyBorder="1" applyAlignment="1" applyProtection="1">
      <alignment vertical="center" wrapText="1"/>
      <protection hidden="1"/>
    </xf>
    <xf numFmtId="0" fontId="33" fillId="0" borderId="0" xfId="0" applyFont="1" applyFill="1" applyBorder="1" applyAlignment="1" applyProtection="1">
      <alignment horizontal="center" vertical="center"/>
      <protection hidden="1"/>
    </xf>
    <xf numFmtId="0" fontId="5" fillId="0" borderId="0" xfId="0" applyFont="1" applyBorder="1" applyAlignment="1" applyProtection="1">
      <alignment horizontal="left" vertical="center" wrapText="1"/>
      <protection hidden="1"/>
    </xf>
    <xf numFmtId="0" fontId="1" fillId="0" borderId="0" xfId="24" applyFont="1" applyBorder="1" applyProtection="1">
      <protection hidden="1"/>
    </xf>
    <xf numFmtId="0" fontId="5" fillId="0" borderId="0" xfId="24" applyFont="1" applyBorder="1" applyAlignment="1" applyProtection="1">
      <alignment horizontal="left"/>
      <protection locked="0" hidden="1"/>
    </xf>
    <xf numFmtId="0" fontId="5" fillId="0" borderId="0" xfId="24" applyFont="1" applyBorder="1" applyProtection="1">
      <protection hidden="1"/>
    </xf>
    <xf numFmtId="0" fontId="5" fillId="0" borderId="0" xfId="24" applyFont="1" applyProtection="1">
      <protection hidden="1"/>
    </xf>
    <xf numFmtId="0" fontId="5" fillId="0" borderId="0" xfId="24" applyFont="1" applyBorder="1" applyAlignment="1" applyProtection="1">
      <alignment horizontal="justify" vertical="top" wrapText="1"/>
      <protection hidden="1"/>
    </xf>
    <xf numFmtId="0" fontId="5" fillId="0" borderId="0" xfId="24" applyFont="1" applyBorder="1" applyAlignment="1" applyProtection="1">
      <alignment horizontal="left" vertical="top" wrapText="1"/>
      <protection hidden="1"/>
    </xf>
    <xf numFmtId="0" fontId="1" fillId="0" borderId="0" xfId="24" applyFont="1" applyAlignment="1" applyProtection="1">
      <alignment horizontal="left" vertical="top" wrapText="1"/>
      <protection hidden="1"/>
    </xf>
    <xf numFmtId="0" fontId="18" fillId="0" borderId="0" xfId="24" applyFont="1" applyAlignment="1" applyProtection="1">
      <alignment horizontal="justify" vertical="top" wrapText="1"/>
      <protection hidden="1"/>
    </xf>
    <xf numFmtId="0" fontId="5" fillId="0" borderId="0" xfId="24" applyFont="1" applyAlignment="1" applyProtection="1">
      <alignment horizontal="left" vertical="top" wrapText="1"/>
      <protection hidden="1"/>
    </xf>
    <xf numFmtId="0" fontId="18" fillId="0" borderId="0" xfId="24" applyFont="1" applyAlignment="1" applyProtection="1">
      <alignment wrapText="1"/>
      <protection hidden="1"/>
    </xf>
    <xf numFmtId="0" fontId="5" fillId="0" borderId="0" xfId="24" applyFont="1" applyAlignment="1" applyProtection="1">
      <alignment horizontal="left"/>
      <protection hidden="1"/>
    </xf>
    <xf numFmtId="0" fontId="1" fillId="0" borderId="5" xfId="24" applyFont="1" applyBorder="1" applyAlignment="1">
      <alignment vertical="top" wrapText="1"/>
    </xf>
    <xf numFmtId="0" fontId="5" fillId="0" borderId="0" xfId="24" applyFont="1" applyProtection="1">
      <protection locked="0" hidden="1"/>
    </xf>
    <xf numFmtId="0" fontId="1" fillId="0" borderId="0" xfId="24"/>
    <xf numFmtId="0" fontId="5" fillId="0" borderId="3" xfId="24" applyFont="1" applyBorder="1" applyAlignment="1" applyProtection="1">
      <alignment horizontal="justify" vertical="top" wrapText="1"/>
      <protection hidden="1"/>
    </xf>
    <xf numFmtId="0" fontId="1" fillId="0" borderId="0" xfId="24" applyFont="1" applyProtection="1">
      <protection hidden="1"/>
    </xf>
    <xf numFmtId="0" fontId="5" fillId="0" borderId="6" xfId="24" applyFont="1" applyBorder="1" applyAlignment="1" applyProtection="1">
      <alignment horizontal="justify" vertical="top" wrapText="1"/>
      <protection hidden="1"/>
    </xf>
    <xf numFmtId="0" fontId="1" fillId="0" borderId="0" xfId="24" applyFont="1" applyAlignment="1" applyProtection="1">
      <alignment horizontal="justify" vertical="top" wrapText="1"/>
      <protection hidden="1"/>
    </xf>
    <xf numFmtId="0" fontId="18" fillId="0" borderId="0" xfId="24" applyFont="1" applyAlignment="1">
      <alignment horizontal="left" vertical="top" wrapText="1"/>
    </xf>
    <xf numFmtId="0" fontId="5" fillId="0" borderId="0" xfId="24" applyFont="1" applyAlignment="1" applyProtection="1">
      <alignment horizontal="left"/>
      <protection locked="0" hidden="1"/>
    </xf>
    <xf numFmtId="0" fontId="1" fillId="0" borderId="5" xfId="24" applyFont="1" applyBorder="1" applyAlignment="1" applyProtection="1">
      <alignment vertical="top" wrapText="1"/>
      <protection hidden="1"/>
    </xf>
    <xf numFmtId="0" fontId="5" fillId="0" borderId="3" xfId="24" applyFont="1" applyBorder="1" applyAlignment="1" applyProtection="1">
      <alignment horizontal="left" vertical="top" wrapText="1"/>
      <protection hidden="1"/>
    </xf>
    <xf numFmtId="0" fontId="18" fillId="0" borderId="0" xfId="24" applyFont="1" applyBorder="1" applyAlignment="1" applyProtection="1">
      <alignment horizontal="justify" vertical="top" wrapText="1"/>
      <protection hidden="1"/>
    </xf>
    <xf numFmtId="0" fontId="18" fillId="0" borderId="2" xfId="24" applyFont="1" applyBorder="1" applyAlignment="1" applyProtection="1">
      <alignment horizontal="justify" vertical="top" wrapText="1"/>
      <protection hidden="1"/>
    </xf>
    <xf numFmtId="0" fontId="1" fillId="0" borderId="0" xfId="25" applyFont="1"/>
    <xf numFmtId="0" fontId="5" fillId="0" borderId="0" xfId="24" applyFont="1" applyAlignment="1" applyProtection="1">
      <alignment wrapText="1"/>
      <protection hidden="1"/>
    </xf>
    <xf numFmtId="0" fontId="1" fillId="0" borderId="0" xfId="24" applyFont="1" applyProtection="1">
      <protection locked="0" hidden="1"/>
    </xf>
    <xf numFmtId="0" fontId="1" fillId="0" borderId="3" xfId="24" applyFont="1" applyBorder="1" applyAlignment="1" applyProtection="1">
      <alignment horizontal="justify" vertical="top" wrapText="1"/>
      <protection hidden="1"/>
    </xf>
    <xf numFmtId="0" fontId="5" fillId="0" borderId="0" xfId="24" applyFont="1" applyAlignment="1" applyProtection="1">
      <alignment horizontal="justify" vertical="top" wrapText="1"/>
      <protection hidden="1"/>
    </xf>
    <xf numFmtId="0" fontId="18" fillId="0" borderId="0" xfId="24" applyFont="1" applyBorder="1" applyAlignment="1" applyProtection="1">
      <alignment wrapText="1"/>
      <protection hidden="1"/>
    </xf>
    <xf numFmtId="0" fontId="5" fillId="0" borderId="0" xfId="24" applyFont="1" applyAlignment="1">
      <alignment horizontal="left" vertical="top" wrapText="1"/>
    </xf>
    <xf numFmtId="0" fontId="1" fillId="0" borderId="0" xfId="24" applyFont="1" applyAlignment="1">
      <alignment horizontal="left" vertical="top" wrapText="1"/>
    </xf>
    <xf numFmtId="0" fontId="1" fillId="0" borderId="0" xfId="24" applyFont="1" applyAlignment="1">
      <alignment horizontal="left"/>
    </xf>
    <xf numFmtId="1" fontId="0" fillId="9" borderId="0" xfId="0" applyNumberFormat="1" applyFill="1"/>
    <xf numFmtId="0" fontId="6" fillId="0" borderId="4" xfId="0" applyFont="1" applyBorder="1" applyAlignment="1" applyProtection="1">
      <alignment horizontal="left" wrapText="1"/>
    </xf>
    <xf numFmtId="0" fontId="6" fillId="0" borderId="4" xfId="0" applyFont="1" applyBorder="1" applyAlignment="1" applyProtection="1">
      <alignment horizontal="left"/>
    </xf>
    <xf numFmtId="0" fontId="9" fillId="0" borderId="0" xfId="0" applyFont="1" applyAlignment="1" applyProtection="1">
      <alignment horizontal="left" wrapText="1"/>
    </xf>
    <xf numFmtId="0" fontId="9" fillId="0" borderId="0" xfId="0" applyFont="1" applyAlignment="1" applyProtection="1">
      <alignment horizontal="left"/>
    </xf>
    <xf numFmtId="0" fontId="6" fillId="0" borderId="0" xfId="0" applyFont="1" applyFill="1" applyAlignment="1" applyProtection="1">
      <alignment horizontal="left" wrapText="1"/>
    </xf>
    <xf numFmtId="0" fontId="6" fillId="0" borderId="0" xfId="0" applyFont="1" applyAlignment="1" applyProtection="1">
      <alignment horizontal="left" wrapText="1"/>
    </xf>
    <xf numFmtId="0" fontId="6" fillId="0" borderId="0" xfId="0" applyFont="1" applyAlignment="1" applyProtection="1">
      <alignment horizontal="left"/>
    </xf>
    <xf numFmtId="0" fontId="6" fillId="0" borderId="0" xfId="0" applyFont="1" applyFill="1" applyAlignment="1" applyProtection="1">
      <alignment horizontal="left"/>
    </xf>
    <xf numFmtId="0" fontId="10" fillId="0" borderId="0" xfId="0" applyFont="1" applyAlignment="1" applyProtection="1">
      <alignment horizontal="left" wrapText="1"/>
    </xf>
    <xf numFmtId="0" fontId="9" fillId="10" borderId="0" xfId="0" applyFont="1" applyFill="1" applyAlignment="1" applyProtection="1">
      <alignment horizontal="left"/>
    </xf>
    <xf numFmtId="0" fontId="5" fillId="0" borderId="0" xfId="0" applyFont="1" applyFill="1" applyAlignment="1" applyProtection="1">
      <alignment horizontal="left" wrapText="1"/>
    </xf>
    <xf numFmtId="0" fontId="9" fillId="10" borderId="0" xfId="0" applyFont="1" applyFill="1" applyAlignment="1" applyProtection="1">
      <alignment horizontal="left" wrapText="1"/>
    </xf>
    <xf numFmtId="0" fontId="5" fillId="10" borderId="0" xfId="0" applyFont="1" applyFill="1" applyAlignment="1" applyProtection="1">
      <alignment horizontal="left"/>
    </xf>
    <xf numFmtId="0" fontId="5" fillId="0" borderId="0" xfId="0" applyFont="1" applyFill="1" applyAlignment="1" applyProtection="1">
      <alignment horizontal="left"/>
    </xf>
    <xf numFmtId="0" fontId="5" fillId="10" borderId="0" xfId="0" applyFont="1" applyFill="1" applyAlignment="1" applyProtection="1">
      <alignment horizontal="left" wrapText="1"/>
    </xf>
    <xf numFmtId="0" fontId="15" fillId="10" borderId="0" xfId="0" applyFont="1" applyFill="1" applyAlignment="1" applyProtection="1">
      <alignment horizontal="left" wrapText="1"/>
    </xf>
    <xf numFmtId="0" fontId="9" fillId="10" borderId="4" xfId="0" applyFont="1" applyFill="1" applyBorder="1" applyAlignment="1" applyProtection="1">
      <alignment horizontal="left" wrapText="1"/>
    </xf>
    <xf numFmtId="0" fontId="5" fillId="10" borderId="4" xfId="0" applyFont="1" applyFill="1" applyBorder="1" applyAlignment="1" applyProtection="1">
      <alignment horizontal="left"/>
    </xf>
    <xf numFmtId="0" fontId="5" fillId="10" borderId="0" xfId="0" applyFont="1" applyFill="1" applyBorder="1" applyAlignment="1" applyProtection="1">
      <alignment horizontal="left"/>
    </xf>
    <xf numFmtId="0" fontId="5" fillId="0" borderId="0" xfId="0" applyFont="1" applyAlignment="1">
      <alignment horizontal="left" wrapText="1"/>
    </xf>
    <xf numFmtId="0" fontId="5" fillId="0" borderId="0" xfId="0" applyFont="1" applyAlignment="1">
      <alignment horizontal="left"/>
    </xf>
    <xf numFmtId="0" fontId="6" fillId="10" borderId="0" xfId="2" applyFont="1" applyFill="1" applyBorder="1" applyAlignment="1">
      <alignment horizontal="left" wrapText="1"/>
    </xf>
    <xf numFmtId="0" fontId="6" fillId="10" borderId="0" xfId="2" applyFill="1" applyBorder="1" applyAlignment="1">
      <alignment horizontal="left" wrapText="1"/>
    </xf>
    <xf numFmtId="0" fontId="10" fillId="0" borderId="0" xfId="2" applyFont="1" applyAlignment="1">
      <alignment horizontal="left"/>
    </xf>
    <xf numFmtId="0" fontId="25" fillId="0" borderId="0" xfId="0" applyFont="1" applyAlignment="1">
      <alignment horizontal="left" vertical="center" wrapText="1"/>
    </xf>
    <xf numFmtId="0" fontId="25" fillId="0" borderId="0" xfId="0" applyFont="1" applyAlignment="1">
      <alignment horizontal="left" vertical="center"/>
    </xf>
    <xf numFmtId="0" fontId="0" fillId="0" borderId="0" xfId="0" applyAlignment="1">
      <alignment horizontal="left" vertical="center"/>
    </xf>
    <xf numFmtId="0" fontId="12" fillId="0" borderId="0" xfId="0" applyFont="1" applyAlignment="1">
      <alignment horizontal="left" vertical="center" wrapText="1"/>
    </xf>
    <xf numFmtId="0" fontId="12" fillId="0" borderId="0" xfId="0" applyFont="1" applyAlignment="1">
      <alignment horizontal="left" vertical="center"/>
    </xf>
    <xf numFmtId="0" fontId="12" fillId="11" borderId="0" xfId="0" applyFont="1" applyFill="1" applyBorder="1" applyAlignment="1" applyProtection="1">
      <alignment horizontal="left" vertical="center"/>
      <protection locked="0"/>
    </xf>
    <xf numFmtId="0" fontId="23" fillId="0" borderId="0" xfId="0" applyFont="1" applyFill="1" applyBorder="1" applyAlignment="1" applyProtection="1">
      <alignment horizontal="left" vertical="center" wrapText="1"/>
      <protection hidden="1"/>
    </xf>
    <xf numFmtId="0" fontId="0" fillId="11" borderId="0" xfId="0" applyFill="1" applyBorder="1" applyAlignment="1" applyProtection="1">
      <alignment horizontal="center"/>
      <protection hidden="1"/>
    </xf>
    <xf numFmtId="0" fontId="12" fillId="11" borderId="0" xfId="0" applyFont="1" applyFill="1" applyBorder="1" applyAlignment="1" applyProtection="1">
      <alignment horizontal="left" vertical="center"/>
      <protection hidden="1"/>
    </xf>
    <xf numFmtId="0" fontId="8" fillId="0" borderId="0" xfId="0" applyFont="1" applyFill="1" applyBorder="1" applyAlignment="1" applyProtection="1">
      <alignment horizontal="left" vertical="center" wrapText="1"/>
      <protection hidden="1"/>
    </xf>
    <xf numFmtId="0" fontId="0" fillId="11" borderId="0" xfId="0" applyFill="1" applyBorder="1" applyAlignment="1" applyProtection="1">
      <alignment vertical="center" wrapText="1"/>
      <protection locked="0"/>
    </xf>
    <xf numFmtId="44" fontId="32" fillId="0" borderId="0" xfId="3" applyFont="1" applyFill="1" applyBorder="1" applyAlignment="1" applyProtection="1">
      <alignment horizontal="left" vertical="center"/>
      <protection hidden="1"/>
    </xf>
    <xf numFmtId="0" fontId="18"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wrapText="1"/>
      <protection hidden="1"/>
    </xf>
    <xf numFmtId="0" fontId="6" fillId="0" borderId="0" xfId="0" applyFont="1" applyFill="1" applyBorder="1" applyAlignment="1" applyProtection="1">
      <alignment horizontal="left" vertical="center" wrapText="1"/>
      <protection hidden="1"/>
    </xf>
    <xf numFmtId="0" fontId="6" fillId="0" borderId="0" xfId="0" applyFont="1" applyFill="1" applyBorder="1" applyAlignment="1" applyProtection="1">
      <alignment horizontal="left" vertical="center"/>
      <protection hidden="1"/>
    </xf>
    <xf numFmtId="0" fontId="2" fillId="0" borderId="0" xfId="1" applyFill="1" applyBorder="1" applyAlignment="1" applyProtection="1">
      <alignment horizontal="left"/>
      <protection hidden="1"/>
    </xf>
    <xf numFmtId="0" fontId="0" fillId="12" borderId="0" xfId="0" applyFill="1" applyBorder="1" applyAlignment="1" applyProtection="1">
      <alignment horizontal="left" vertical="center" wrapText="1"/>
      <protection locked="0"/>
    </xf>
    <xf numFmtId="0" fontId="6" fillId="11" borderId="0" xfId="0" applyFont="1" applyFill="1" applyBorder="1" applyAlignment="1" applyProtection="1">
      <alignment horizontal="left" vertical="center" wrapText="1"/>
      <protection locked="0"/>
    </xf>
    <xf numFmtId="0" fontId="0" fillId="12" borderId="0" xfId="0" applyFill="1" applyBorder="1" applyAlignment="1" applyProtection="1">
      <alignment horizontal="left" vertical="center" wrapText="1"/>
      <protection locked="0" hidden="1"/>
    </xf>
    <xf numFmtId="0" fontId="0" fillId="11" borderId="0" xfId="0" applyFill="1" applyBorder="1" applyAlignment="1" applyProtection="1">
      <alignment horizontal="left"/>
      <protection hidden="1"/>
    </xf>
    <xf numFmtId="0" fontId="5" fillId="11" borderId="0" xfId="0" applyFont="1" applyFill="1" applyBorder="1" applyAlignment="1" applyProtection="1">
      <alignment vertical="center" wrapText="1"/>
      <protection locked="0"/>
    </xf>
    <xf numFmtId="0" fontId="5" fillId="12" borderId="0" xfId="0" applyFont="1" applyFill="1" applyBorder="1" applyAlignment="1" applyProtection="1">
      <alignment horizontal="left" vertical="center" wrapText="1"/>
      <protection locked="0" hidden="1"/>
    </xf>
    <xf numFmtId="0" fontId="0" fillId="11" borderId="0" xfId="0" applyNumberFormat="1" applyFill="1" applyBorder="1" applyAlignment="1" applyProtection="1">
      <alignment vertical="center" wrapText="1"/>
      <protection locked="0"/>
    </xf>
    <xf numFmtId="0" fontId="5" fillId="12" borderId="0" xfId="0" applyFont="1" applyFill="1" applyBorder="1" applyAlignment="1" applyProtection="1">
      <alignment horizontal="left" vertical="center" wrapText="1"/>
      <protection locked="0"/>
    </xf>
    <xf numFmtId="0" fontId="0" fillId="11" borderId="0" xfId="0" applyFill="1" applyBorder="1" applyAlignment="1" applyProtection="1">
      <alignment horizontal="left" vertical="center"/>
      <protection hidden="1"/>
    </xf>
    <xf numFmtId="0" fontId="5" fillId="9" borderId="0" xfId="0" applyFont="1" applyFill="1" applyAlignment="1" applyProtection="1">
      <alignment horizontal="left"/>
      <protection locked="0"/>
    </xf>
    <xf numFmtId="1" fontId="5" fillId="0" borderId="0" xfId="0" applyNumberFormat="1" applyFont="1" applyBorder="1" applyAlignment="1">
      <alignment horizontal="center" vertical="center" wrapText="1"/>
    </xf>
    <xf numFmtId="1" fontId="20" fillId="9" borderId="0" xfId="0" applyNumberFormat="1" applyFont="1" applyFill="1" applyBorder="1" applyAlignment="1" applyProtection="1">
      <alignment horizontal="center" vertical="center"/>
      <protection hidden="1"/>
    </xf>
    <xf numFmtId="0" fontId="0" fillId="0" borderId="0" xfId="0" applyFill="1"/>
  </cellXfs>
  <cellStyles count="26">
    <cellStyle name="20% - Akzent1" xfId="4"/>
    <cellStyle name="20% - Akzent2" xfId="5"/>
    <cellStyle name="20% - Akzent3" xfId="6"/>
    <cellStyle name="20% - Akzent4" xfId="7"/>
    <cellStyle name="20% - Akzent5" xfId="8"/>
    <cellStyle name="20% - Akzent6" xfId="9"/>
    <cellStyle name="40% - Akzent1" xfId="10"/>
    <cellStyle name="40% - Akzent2" xfId="11"/>
    <cellStyle name="40% - Akzent3" xfId="12"/>
    <cellStyle name="40% - Akzent4" xfId="13"/>
    <cellStyle name="40% - Akzent5" xfId="14"/>
    <cellStyle name="40% - Akzent6" xfId="15"/>
    <cellStyle name="60% - Akzent1" xfId="16"/>
    <cellStyle name="60% - Akzent2" xfId="17"/>
    <cellStyle name="60% - Akzent3" xfId="18"/>
    <cellStyle name="60% - Akzent4" xfId="19"/>
    <cellStyle name="60% - Akzent5" xfId="20"/>
    <cellStyle name="60% - Akzent6" xfId="21"/>
    <cellStyle name="Hyperlink" xfId="1" builtinId="8"/>
    <cellStyle name="Hyperlink 2" xfId="22"/>
    <cellStyle name="Standard" xfId="0" builtinId="0"/>
    <cellStyle name="Standard 2" xfId="2"/>
    <cellStyle name="Standard 2 2" xfId="24"/>
    <cellStyle name="Standard 3" xfId="23"/>
    <cellStyle name="Standard_Parameter2" xfId="25"/>
    <cellStyle name="Währung" xfId="3" builtinId="4"/>
  </cellStyles>
  <dxfs count="56">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rgb="FFFFFFCC"/>
        </patternFill>
      </fill>
    </dxf>
    <dxf>
      <fill>
        <patternFill>
          <bgColor rgb="FFFFFFCC"/>
        </patternFill>
      </fill>
    </dxf>
    <dxf>
      <font>
        <color theme="0"/>
      </font>
    </dxf>
    <dxf>
      <fill>
        <patternFill>
          <bgColor rgb="FFFFFFCC"/>
        </patternFill>
      </fill>
    </dxf>
    <dxf>
      <fill>
        <patternFill>
          <bgColor rgb="FFFFFFCC"/>
        </patternFill>
      </fill>
    </dxf>
    <dxf>
      <font>
        <color theme="0"/>
      </font>
    </dxf>
    <dxf>
      <font>
        <color theme="0"/>
      </font>
    </dxf>
    <dxf>
      <font>
        <color theme="0"/>
      </font>
      <fill>
        <patternFill patternType="none">
          <bgColor indexed="65"/>
        </patternFill>
      </fill>
    </dxf>
    <dxf>
      <fill>
        <patternFill>
          <bgColor rgb="FFFFFFCC"/>
        </patternFill>
      </fill>
    </dxf>
    <dxf>
      <fill>
        <patternFill>
          <bgColor rgb="FFFFFFCC"/>
        </patternFill>
      </fill>
    </dxf>
    <dxf>
      <font>
        <condense val="0"/>
        <extend val="0"/>
        <color indexed="9"/>
      </font>
    </dxf>
    <dxf>
      <font>
        <condense val="0"/>
        <extend val="0"/>
        <color indexed="9"/>
      </font>
    </dxf>
    <dxf>
      <font>
        <color theme="0"/>
      </font>
      <fill>
        <patternFill patternType="none">
          <bgColor indexed="65"/>
        </patternFill>
      </fill>
    </dxf>
    <dxf>
      <fill>
        <patternFill>
          <bgColor indexed="43"/>
        </patternFill>
      </fill>
    </dxf>
    <dxf>
      <fill>
        <patternFill>
          <bgColor indexed="43"/>
        </patternFill>
      </fill>
    </dxf>
    <dxf>
      <font>
        <condense val="0"/>
        <extend val="0"/>
        <color indexed="9"/>
      </font>
    </dxf>
    <dxf>
      <font>
        <condense val="0"/>
        <extend val="0"/>
        <color indexed="9"/>
      </font>
    </dxf>
    <dxf>
      <font>
        <color theme="0"/>
        <name val="Calibri Light"/>
        <scheme val="none"/>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26"/>
        </patternFill>
      </fill>
    </dxf>
    <dxf>
      <fill>
        <patternFill>
          <bgColor indexed="26"/>
        </patternFill>
      </fill>
    </dxf>
    <dxf>
      <fill>
        <patternFill>
          <bgColor indexed="26"/>
        </patternFill>
      </fill>
    </dxf>
    <dxf>
      <font>
        <color theme="0"/>
        <name val="Calibri Light"/>
        <scheme val="none"/>
      </font>
      <fill>
        <patternFill patternType="none">
          <bgColor indexed="65"/>
        </patternFill>
      </fill>
    </dxf>
    <dxf>
      <font>
        <condense val="0"/>
        <extend val="0"/>
        <color auto="1"/>
      </font>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5.xml"/><Relationship Id="rId30" Type="http://schemas.openxmlformats.org/officeDocument/2006/relationships/sharedStrings" Target="sharedStrings.xml"/></Relationships>
</file>

<file path=xl/ctrlProps/ctrlProp1.xml><?xml version="1.0" encoding="utf-8"?>
<formControlPr xmlns="http://schemas.microsoft.com/office/spreadsheetml/2009/9/main" objectType="Drop" dropLines="30" dropStyle="combo" dx="18" fmlaLink="Fett!$B$1" fmlaRange="Fett!$B$3:$B$28" sel="26" val="0"/>
</file>

<file path=xl/ctrlProps/ctrlProp2.xml><?xml version="1.0" encoding="utf-8"?>
<formControlPr xmlns="http://schemas.microsoft.com/office/spreadsheetml/2009/9/main" objectType="Drop" dropLines="30" dropStyle="combo" dx="18" fmlaLink="HBSZ!$B$1" fmlaRange="HBSZ!$B$3:$B$6" sel="4" val="0"/>
</file>

<file path=xl/ctrlProps/ctrlProp3.xml><?xml version="1.0" encoding="utf-8"?>
<formControlPr xmlns="http://schemas.microsoft.com/office/spreadsheetml/2009/9/main" objectType="Drop" dropLines="30" dropStyle="combo" dx="18" fmlaLink="Buttersaeure!$B$1" fmlaRange="Buttersaeure!$B$3:$B$10" sel="8" val="0"/>
</file>

<file path=xl/ctrlProps/ctrlProp4.xml><?xml version="1.0" encoding="utf-8"?>
<formControlPr xmlns="http://schemas.microsoft.com/office/spreadsheetml/2009/9/main" objectType="Drop" dropLines="30" dropStyle="combo" dx="18" fmlaLink="BSME!$B$1" fmlaRange="BSME!$B$3:$B$17" sel="15" val="0"/>
</file>

<file path=xl/ctrlProps/ctrlProp5.xml><?xml version="1.0" encoding="utf-8"?>
<formControlPr xmlns="http://schemas.microsoft.com/office/spreadsheetml/2009/9/main" objectType="Drop" dropLines="30" dropStyle="combo" dx="18" fmlaLink="Saccharose!$B$1" fmlaRange="Saccharose!$B$3:$B$18" sel="16" val="0"/>
</file>

<file path=xl/ctrlProps/ctrlProp6.xml><?xml version="1.0" encoding="utf-8"?>
<formControlPr xmlns="http://schemas.microsoft.com/office/spreadsheetml/2009/9/main" objectType="Drop" dropLines="30" dropStyle="combo" dx="18" fmlaLink="Glu_Fru!$E$2" fmlaRange="Glu_Fru!$B$3:$B$18" sel="16" val="0"/>
</file>

<file path=xl/ctrlProps/ctrlProp7.xml><?xml version="1.0" encoding="utf-8"?>
<formControlPr xmlns="http://schemas.microsoft.com/office/spreadsheetml/2009/9/main" objectType="Drop" dropLines="15" dropStyle="combo" dx="18" fmlaLink="Teilnehmerdaten!$D$4" fmlaRange="Teilnehmerdaten!$G$5:$G$6" sel="2" val="0"/>
</file>

<file path=xl/ctrlProps/ctrlProp8.xml><?xml version="1.0" encoding="utf-8"?>
<formControlPr xmlns="http://schemas.microsoft.com/office/spreadsheetml/2009/9/main" objectType="Drop" dropLines="30" dropStyle="combo" dx="18" fmlaLink="Benzoe_Sorbin!$D$2" fmlaRange="Benzoe_Sorbin!$B$3:$B$16" sel="14" val="0"/>
</file>

<file path=xl/ctrlProps/ctrlProp9.xml><?xml version="1.0" encoding="utf-8"?>
<formControlPr xmlns="http://schemas.microsoft.com/office/spreadsheetml/2009/9/main" objectType="Drop" dropLines="30" dropStyle="combo" dx="18" fmlaLink="Farbstoffe_qual!$B$1" fmlaRange="Farbstoffe_qual!$B$3:$B$30" sel="28" val="0"/>
</file>

<file path=xl/ctrlProps/ctrlProp10.xml><?xml version="1.0" encoding="utf-8"?>
<formControlPr xmlns="http://schemas.microsoft.com/office/spreadsheetml/2009/9/main" objectType="Drop" dropLines="30" dropStyle="combo" dx="18" fmlaLink="Fremdfett!$B$1" fmlaRange="Fremdfett!$B$3:$B$10" sel="8" val="0"/>
</file>

<file path=xl/ctrlProps/ctrlProp11.xml><?xml version="1.0" encoding="utf-8"?>
<formControlPr xmlns="http://schemas.microsoft.com/office/spreadsheetml/2009/9/main" objectType="Drop" dropLines="30" dropStyle="combo" dx="18" fmlaLink="Farbstoffe_quan!$B$1" fmlaRange="Farbstoffe_quan!$B$3:$B$30" sel="28" val="0"/>
</file>

<file path=xl/ctrlProps/ctrlProp12.xml><?xml version="1.0" encoding="utf-8"?>
<formControlPr xmlns="http://schemas.microsoft.com/office/spreadsheetml/2009/9/main" objectType="Drop" dropLines="30" dropStyle="combo" dx="18" fmlaLink="Benzoe_Sorbin!$E$2" fmlaRange="Benzoe_Sorbin!$B$3:$B$16" sel="14" val="0"/>
</file>

<file path=xl/ctrlProps/ctrlProp13.xml><?xml version="1.0" encoding="utf-8"?>
<formControlPr xmlns="http://schemas.microsoft.com/office/spreadsheetml/2009/9/main" objectType="Drop" dropLines="30" dropStyle="combo" dx="18" fmlaLink="'L-Äpfelsäure'!$B$1" fmlaRange="'L-Äpfelsäure'!$B$3:$B$11" sel="9" val="0"/>
</file>

<file path=xl/ctrlProps/ctrlProp14.xml><?xml version="1.0" encoding="utf-8"?>
<formControlPr xmlns="http://schemas.microsoft.com/office/spreadsheetml/2009/9/main" objectType="Drop" dropLines="30" dropStyle="combo" dx="18" fmlaLink="Glu_Fru!$D$2" fmlaRange="Glu_Fru!$B$3:$B$18" sel="16" val="0"/>
</file>

<file path=xl/ctrlProps/ctrlProp15.xml><?xml version="1.0" encoding="utf-8"?>
<formControlPr xmlns="http://schemas.microsoft.com/office/spreadsheetml/2009/9/main" objectType="Drop" dropLines="25" dropStyle="combo" dx="20" fmlaLink="Farbstoffe!$B$31" fmlaRange="Farbstoffe!$B$33:$B$51" sel="19" val="0"/>
</file>

<file path=xl/ctrlProps/ctrlProp16.xml><?xml version="1.0" encoding="utf-8"?>
<formControlPr xmlns="http://schemas.microsoft.com/office/spreadsheetml/2009/9/main" objectType="Drop" dropLines="25" dropStyle="combo" dx="20" fmlaLink="Farbstoffe!$C$31" fmlaRange="Farbstoffe!$B$33:$B$51" sel="19" val="0"/>
</file>

<file path=xl/ctrlProps/ctrlProp17.xml><?xml version="1.0" encoding="utf-8"?>
<formControlPr xmlns="http://schemas.microsoft.com/office/spreadsheetml/2009/9/main" objectType="Drop" dropLines="25" dropStyle="combo" dx="20" fmlaLink="Farbstoffe!$D$31" fmlaRange="Farbstoffe!$B$33:$B$51" sel="19" val="0"/>
</file>

<file path=xl/ctrlProps/ctrlProp18.xml><?xml version="1.0" encoding="utf-8"?>
<formControlPr xmlns="http://schemas.microsoft.com/office/spreadsheetml/2009/9/main" objectType="Drop" dropLines="25" dropStyle="combo" dx="20" fmlaLink="Farbstoffe!$E$31" fmlaRange="Farbstoffe!$B$33:$B$51" sel="19" val="0"/>
</file>

<file path=xl/ctrlProps/ctrlProp19.xml><?xml version="1.0" encoding="utf-8"?>
<formControlPr xmlns="http://schemas.microsoft.com/office/spreadsheetml/2009/9/main" objectType="Drop" dropLines="25" dropStyle="combo" dx="20" fmlaLink="Farbstoffe!$B$1" fmlaRange="Farbstoffe!$B$3:$B$21" sel="19" val="0"/>
</file>

<file path=xl/ctrlProps/ctrlProp20.xml><?xml version="1.0" encoding="utf-8"?>
<formControlPr xmlns="http://schemas.microsoft.com/office/spreadsheetml/2009/9/main" objectType="Drop" dropLines="25" dropStyle="combo" dx="20" fmlaLink="Farbstoffe!$C$1" fmlaRange="Farbstoffe!$B$3:$B$21" sel="19" val="0"/>
</file>

<file path=xl/ctrlProps/ctrlProp21.xml><?xml version="1.0" encoding="utf-8"?>
<formControlPr xmlns="http://schemas.microsoft.com/office/spreadsheetml/2009/9/main" objectType="Drop" dropLines="25" dropStyle="combo" dx="20" fmlaLink="Farbstoffe!$D$1" fmlaRange="Farbstoffe!$B$3:$B$21" sel="19" val="0"/>
</file>

<file path=xl/ctrlProps/ctrlProp22.xml><?xml version="1.0" encoding="utf-8"?>
<formControlPr xmlns="http://schemas.microsoft.com/office/spreadsheetml/2009/9/main" objectType="Drop" dropLines="25" dropStyle="combo" dx="20" fmlaLink="Farbstoffe!$E$1" fmlaRange="Farbstoffe!$B$3:$B$21" sel="19" val="0"/>
</file>

<file path=xl/ctrlProps/ctrlProp23.xml><?xml version="1.0" encoding="utf-8"?>
<formControlPr xmlns="http://schemas.microsoft.com/office/spreadsheetml/2009/9/main" objectType="Drop" dropLines="25" dropStyle="combo" dx="20" fmlaLink="Farbstoffe!$C$31" fmlaRange="Farbstoffe!$B$33:$B$51" sel="19" val="0"/>
</file>

<file path=xl/ctrlProps/ctrlProp24.xml><?xml version="1.0" encoding="utf-8"?>
<formControlPr xmlns="http://schemas.microsoft.com/office/spreadsheetml/2009/9/main" objectType="Drop" dropLines="25" dropStyle="combo" dx="20" fmlaLink="Farbstoffe!$C$31" fmlaRange="Farbstoffe!$B$33:$B$51" sel="19" val="0"/>
</file>

<file path=xl/ctrlProps/ctrlProp25.xml><?xml version="1.0" encoding="utf-8"?>
<formControlPr xmlns="http://schemas.microsoft.com/office/spreadsheetml/2009/9/main" objectType="Drop" dropLines="25" dropStyle="combo" dx="20" fmlaLink="Farbstoffe!$D$31" fmlaRange="Farbstoffe!$B$33:$B$51" sel="19" val="0"/>
</file>

<file path=xl/ctrlProps/ctrlProp26.xml><?xml version="1.0" encoding="utf-8"?>
<formControlPr xmlns="http://schemas.microsoft.com/office/spreadsheetml/2009/9/main" objectType="Drop" dropLines="25" dropStyle="combo" dx="20" fmlaLink="Farbstoffe!$D$31" fmlaRange="Farbstoffe!$B$33:$B$51" sel="19" val="0"/>
</file>

<file path=xl/ctrlProps/ctrlProp27.xml><?xml version="1.0" encoding="utf-8"?>
<formControlPr xmlns="http://schemas.microsoft.com/office/spreadsheetml/2009/9/main" objectType="Drop" dropLines="25" dropStyle="combo" dx="20" fmlaLink="Farbstoffe!$C$31" fmlaRange="Farbstoffe!$B$33:$B$51" sel="19" val="0"/>
</file>

<file path=xl/ctrlProps/ctrlProp28.xml><?xml version="1.0" encoding="utf-8"?>
<formControlPr xmlns="http://schemas.microsoft.com/office/spreadsheetml/2009/9/main" objectType="Drop" dropLines="25" dropStyle="combo" dx="20" fmlaLink="Farbstoffe!$E$31" fmlaRange="Farbstoffe!$B$33:$B$51" sel="19" val="0"/>
</file>

<file path=xl/ctrlProps/ctrlProp29.xml><?xml version="1.0" encoding="utf-8"?>
<formControlPr xmlns="http://schemas.microsoft.com/office/spreadsheetml/2009/9/main" objectType="Drop" dropLines="25" dropStyle="combo" dx="20" fmlaLink="Farbstoffe!$C$1" fmlaRange="Farbstoffe!$B$3:$B$21" sel="19" val="0"/>
</file>

<file path=xl/ctrlProps/ctrlProp30.xml><?xml version="1.0" encoding="utf-8"?>
<formControlPr xmlns="http://schemas.microsoft.com/office/spreadsheetml/2009/9/main" objectType="Drop" dropLines="25" dropStyle="combo" dx="20" fmlaLink="Farbstoffe!$C$1" fmlaRange="Farbstoffe!$B$3:$B$21" sel="19" val="0"/>
</file>

<file path=xl/ctrlProps/ctrlProp31.xml><?xml version="1.0" encoding="utf-8"?>
<formControlPr xmlns="http://schemas.microsoft.com/office/spreadsheetml/2009/9/main" objectType="Drop" dropLines="25" dropStyle="combo" dx="20" fmlaLink="Farbstoffe!$D$1" fmlaRange="Farbstoffe!$B$3:$B$21" sel="19" val="0"/>
</file>

<file path=xl/ctrlProps/ctrlProp32.xml><?xml version="1.0" encoding="utf-8"?>
<formControlPr xmlns="http://schemas.microsoft.com/office/spreadsheetml/2009/9/main" objectType="Drop" dropLines="25" dropStyle="combo" dx="20" fmlaLink="Farbstoffe!$D$1" fmlaRange="Farbstoffe!$B$3:$B$21" sel="19" val="0"/>
</file>

<file path=xl/ctrlProps/ctrlProp33.xml><?xml version="1.0" encoding="utf-8"?>
<formControlPr xmlns="http://schemas.microsoft.com/office/spreadsheetml/2009/9/main" objectType="Drop" dropLines="25" dropStyle="combo" dx="20" fmlaLink="Farbstoffe!$C$1" fmlaRange="Farbstoffe!$B$3:$B$21" sel="19" val="0"/>
</file>

<file path=xl/ctrlProps/ctrlProp34.xml><?xml version="1.0" encoding="utf-8"?>
<formControlPr xmlns="http://schemas.microsoft.com/office/spreadsheetml/2009/9/main" objectType="Drop" dropLines="25" dropStyle="combo" dx="20" fmlaLink="Farbstoffe!$E$1" fmlaRange="Farbstoffe!$B$3:$B$21" sel="19"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xdr:row>
      <xdr:rowOff>0</xdr:rowOff>
    </xdr:from>
    <xdr:to>
      <xdr:col>7</xdr:col>
      <xdr:colOff>34506</xdr:colOff>
      <xdr:row>46</xdr:row>
      <xdr:rowOff>138023</xdr:rowOff>
    </xdr:to>
    <xdr:pic>
      <xdr:nvPicPr>
        <xdr:cNvPr id="16506"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86928"/>
          <a:ext cx="5589917" cy="73842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44</xdr:row>
          <xdr:rowOff>33338</xdr:rowOff>
        </xdr:from>
        <xdr:to>
          <xdr:col>7</xdr:col>
          <xdr:colOff>104775</xdr:colOff>
          <xdr:row>45</xdr:row>
          <xdr:rowOff>0</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46</xdr:row>
          <xdr:rowOff>52388</xdr:rowOff>
        </xdr:from>
        <xdr:to>
          <xdr:col>7</xdr:col>
          <xdr:colOff>114300</xdr:colOff>
          <xdr:row>47</xdr:row>
          <xdr:rowOff>23813</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49</xdr:row>
          <xdr:rowOff>52388</xdr:rowOff>
        </xdr:from>
        <xdr:to>
          <xdr:col>7</xdr:col>
          <xdr:colOff>114300</xdr:colOff>
          <xdr:row>50</xdr:row>
          <xdr:rowOff>9525</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52</xdr:row>
          <xdr:rowOff>52388</xdr:rowOff>
        </xdr:from>
        <xdr:to>
          <xdr:col>7</xdr:col>
          <xdr:colOff>114300</xdr:colOff>
          <xdr:row>53</xdr:row>
          <xdr:rowOff>9525</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59</xdr:row>
          <xdr:rowOff>33338</xdr:rowOff>
        </xdr:from>
        <xdr:to>
          <xdr:col>7</xdr:col>
          <xdr:colOff>114300</xdr:colOff>
          <xdr:row>60</xdr:row>
          <xdr:rowOff>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63</xdr:row>
          <xdr:rowOff>33338</xdr:rowOff>
        </xdr:from>
        <xdr:to>
          <xdr:col>7</xdr:col>
          <xdr:colOff>114300</xdr:colOff>
          <xdr:row>63</xdr:row>
          <xdr:rowOff>223838</xdr:rowOff>
        </xdr:to>
        <xdr:sp macro="" textlink="">
          <xdr:nvSpPr>
            <xdr:cNvPr id="2102" name="Drop Down 54" hidden="1">
              <a:extLst>
                <a:ext uri="{63B3BB69-23CF-44E3-9099-C40C66FF867C}">
                  <a14:compatExt spid="_x0000_s2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33338</xdr:colOff>
          <xdr:row>14</xdr:row>
          <xdr:rowOff>147638</xdr:rowOff>
        </xdr:from>
        <xdr:to>
          <xdr:col>6</xdr:col>
          <xdr:colOff>895350</xdr:colOff>
          <xdr:row>14</xdr:row>
          <xdr:rowOff>423863</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68</xdr:row>
          <xdr:rowOff>19050</xdr:rowOff>
        </xdr:from>
        <xdr:to>
          <xdr:col>7</xdr:col>
          <xdr:colOff>114300</xdr:colOff>
          <xdr:row>68</xdr:row>
          <xdr:rowOff>223838</xdr:rowOff>
        </xdr:to>
        <xdr:sp macro="" textlink="">
          <xdr:nvSpPr>
            <xdr:cNvPr id="2122" name="Drop Down 74" hidden="1">
              <a:extLst>
                <a:ext uri="{63B3BB69-23CF-44E3-9099-C40C66FF867C}">
                  <a14:compatExt spid="_x0000_s21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72</xdr:row>
          <xdr:rowOff>19050</xdr:rowOff>
        </xdr:from>
        <xdr:to>
          <xdr:col>7</xdr:col>
          <xdr:colOff>114300</xdr:colOff>
          <xdr:row>72</xdr:row>
          <xdr:rowOff>214313</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55</xdr:row>
          <xdr:rowOff>0</xdr:rowOff>
        </xdr:from>
        <xdr:to>
          <xdr:col>7</xdr:col>
          <xdr:colOff>114300</xdr:colOff>
          <xdr:row>55</xdr:row>
          <xdr:rowOff>214313</xdr:rowOff>
        </xdr:to>
        <xdr:sp macro="" textlink="">
          <xdr:nvSpPr>
            <xdr:cNvPr id="2126" name="Drop Down 78" hidden="1">
              <a:extLst>
                <a:ext uri="{63B3BB69-23CF-44E3-9099-C40C66FF867C}">
                  <a14:compatExt spid="_x0000_s21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74</xdr:row>
          <xdr:rowOff>19050</xdr:rowOff>
        </xdr:from>
        <xdr:to>
          <xdr:col>7</xdr:col>
          <xdr:colOff>114300</xdr:colOff>
          <xdr:row>74</xdr:row>
          <xdr:rowOff>214313</xdr:rowOff>
        </xdr:to>
        <xdr:sp macro="" textlink="">
          <xdr:nvSpPr>
            <xdr:cNvPr id="2128" name="Drop Down 80" hidden="1">
              <a:extLst>
                <a:ext uri="{63B3BB69-23CF-44E3-9099-C40C66FF867C}">
                  <a14:compatExt spid="_x0000_s212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70</xdr:row>
          <xdr:rowOff>19050</xdr:rowOff>
        </xdr:from>
        <xdr:to>
          <xdr:col>7</xdr:col>
          <xdr:colOff>114300</xdr:colOff>
          <xdr:row>70</xdr:row>
          <xdr:rowOff>214313</xdr:rowOff>
        </xdr:to>
        <xdr:sp macro="" textlink="">
          <xdr:nvSpPr>
            <xdr:cNvPr id="2129" name="Drop Down 81" hidden="1">
              <a:extLst>
                <a:ext uri="{63B3BB69-23CF-44E3-9099-C40C66FF867C}">
                  <a14:compatExt spid="_x0000_s212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66</xdr:row>
          <xdr:rowOff>33338</xdr:rowOff>
        </xdr:from>
        <xdr:to>
          <xdr:col>7</xdr:col>
          <xdr:colOff>114300</xdr:colOff>
          <xdr:row>66</xdr:row>
          <xdr:rowOff>223838</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61</xdr:row>
          <xdr:rowOff>33338</xdr:rowOff>
        </xdr:from>
        <xdr:to>
          <xdr:col>7</xdr:col>
          <xdr:colOff>114300</xdr:colOff>
          <xdr:row>61</xdr:row>
          <xdr:rowOff>233363</xdr:rowOff>
        </xdr:to>
        <xdr:sp macro="" textlink="">
          <xdr:nvSpPr>
            <xdr:cNvPr id="2131" name="Drop Down 83" hidden="1">
              <a:extLst>
                <a:ext uri="{63B3BB69-23CF-44E3-9099-C40C66FF867C}">
                  <a14:compatExt spid="_x0000_s2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23813</xdr:colOff>
          <xdr:row>36</xdr:row>
          <xdr:rowOff>9525</xdr:rowOff>
        </xdr:from>
        <xdr:to>
          <xdr:col>1</xdr:col>
          <xdr:colOff>0</xdr:colOff>
          <xdr:row>36</xdr:row>
          <xdr:rowOff>238125</xdr:rowOff>
        </xdr:to>
        <xdr:sp macro="" textlink="">
          <xdr:nvSpPr>
            <xdr:cNvPr id="2134" name="Drop Down 86" hidden="1">
              <a:extLst>
                <a:ext uri="{63B3BB69-23CF-44E3-9099-C40C66FF867C}">
                  <a14:compatExt spid="_x0000_s21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23813</xdr:colOff>
          <xdr:row>37</xdr:row>
          <xdr:rowOff>9525</xdr:rowOff>
        </xdr:from>
        <xdr:to>
          <xdr:col>1</xdr:col>
          <xdr:colOff>0</xdr:colOff>
          <xdr:row>37</xdr:row>
          <xdr:rowOff>238125</xdr:rowOff>
        </xdr:to>
        <xdr:sp macro="" textlink="">
          <xdr:nvSpPr>
            <xdr:cNvPr id="2135" name="Drop Down 87" hidden="1">
              <a:extLst>
                <a:ext uri="{63B3BB69-23CF-44E3-9099-C40C66FF867C}">
                  <a14:compatExt spid="_x0000_s21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23813</xdr:colOff>
          <xdr:row>38</xdr:row>
          <xdr:rowOff>9525</xdr:rowOff>
        </xdr:from>
        <xdr:to>
          <xdr:col>1</xdr:col>
          <xdr:colOff>0</xdr:colOff>
          <xdr:row>38</xdr:row>
          <xdr:rowOff>238125</xdr:rowOff>
        </xdr:to>
        <xdr:sp macro="" textlink="">
          <xdr:nvSpPr>
            <xdr:cNvPr id="2136" name="Drop Down 88" hidden="1">
              <a:extLst>
                <a:ext uri="{63B3BB69-23CF-44E3-9099-C40C66FF867C}">
                  <a14:compatExt spid="_x0000_s21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23813</xdr:colOff>
          <xdr:row>39</xdr:row>
          <xdr:rowOff>9525</xdr:rowOff>
        </xdr:from>
        <xdr:to>
          <xdr:col>1</xdr:col>
          <xdr:colOff>0</xdr:colOff>
          <xdr:row>39</xdr:row>
          <xdr:rowOff>238125</xdr:rowOff>
        </xdr:to>
        <xdr:sp macro="" textlink="">
          <xdr:nvSpPr>
            <xdr:cNvPr id="2137" name="Drop Down 89" hidden="1">
              <a:extLst>
                <a:ext uri="{63B3BB69-23CF-44E3-9099-C40C66FF867C}">
                  <a14:compatExt spid="_x0000_s21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862013</xdr:colOff>
          <xdr:row>32</xdr:row>
          <xdr:rowOff>9525</xdr:rowOff>
        </xdr:from>
        <xdr:to>
          <xdr:col>4</xdr:col>
          <xdr:colOff>1038225</xdr:colOff>
          <xdr:row>32</xdr:row>
          <xdr:rowOff>238125</xdr:rowOff>
        </xdr:to>
        <xdr:sp macro="" textlink="">
          <xdr:nvSpPr>
            <xdr:cNvPr id="2138" name="Drop Down 90" hidden="1">
              <a:extLst>
                <a:ext uri="{63B3BB69-23CF-44E3-9099-C40C66FF867C}">
                  <a14:compatExt spid="_x0000_s21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862013</xdr:colOff>
          <xdr:row>33</xdr:row>
          <xdr:rowOff>4763</xdr:rowOff>
        </xdr:from>
        <xdr:to>
          <xdr:col>4</xdr:col>
          <xdr:colOff>1038225</xdr:colOff>
          <xdr:row>33</xdr:row>
          <xdr:rowOff>233363</xdr:rowOff>
        </xdr:to>
        <xdr:sp macro="" textlink="">
          <xdr:nvSpPr>
            <xdr:cNvPr id="2139" name="Drop Down 91" hidden="1">
              <a:extLst>
                <a:ext uri="{63B3BB69-23CF-44E3-9099-C40C66FF867C}">
                  <a14:compatExt spid="_x0000_s213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862013</xdr:colOff>
          <xdr:row>34</xdr:row>
          <xdr:rowOff>4763</xdr:rowOff>
        </xdr:from>
        <xdr:to>
          <xdr:col>4</xdr:col>
          <xdr:colOff>1038225</xdr:colOff>
          <xdr:row>34</xdr:row>
          <xdr:rowOff>233363</xdr:rowOff>
        </xdr:to>
        <xdr:sp macro="" textlink="">
          <xdr:nvSpPr>
            <xdr:cNvPr id="2140" name="Drop Down 92" hidden="1">
              <a:extLst>
                <a:ext uri="{63B3BB69-23CF-44E3-9099-C40C66FF867C}">
                  <a14:compatExt spid="_x0000_s214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862013</xdr:colOff>
          <xdr:row>35</xdr:row>
          <xdr:rowOff>0</xdr:rowOff>
        </xdr:from>
        <xdr:to>
          <xdr:col>4</xdr:col>
          <xdr:colOff>1038225</xdr:colOff>
          <xdr:row>35</xdr:row>
          <xdr:rowOff>228600</xdr:rowOff>
        </xdr:to>
        <xdr:sp macro="" textlink="">
          <xdr:nvSpPr>
            <xdr:cNvPr id="2141" name="Drop Down 93" hidden="1">
              <a:extLst>
                <a:ext uri="{63B3BB69-23CF-44E3-9099-C40C66FF867C}">
                  <a14:compatExt spid="_x0000_s214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23813</xdr:colOff>
          <xdr:row>37</xdr:row>
          <xdr:rowOff>9525</xdr:rowOff>
        </xdr:from>
        <xdr:to>
          <xdr:col>1</xdr:col>
          <xdr:colOff>0</xdr:colOff>
          <xdr:row>37</xdr:row>
          <xdr:rowOff>238125</xdr:rowOff>
        </xdr:to>
        <xdr:sp macro="" textlink="">
          <xdr:nvSpPr>
            <xdr:cNvPr id="2142" name="Drop Down 94" hidden="1">
              <a:extLst>
                <a:ext uri="{63B3BB69-23CF-44E3-9099-C40C66FF867C}">
                  <a14:compatExt spid="_x0000_s214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23813</xdr:colOff>
          <xdr:row>38</xdr:row>
          <xdr:rowOff>9525</xdr:rowOff>
        </xdr:from>
        <xdr:to>
          <xdr:col>1</xdr:col>
          <xdr:colOff>0</xdr:colOff>
          <xdr:row>38</xdr:row>
          <xdr:rowOff>238125</xdr:rowOff>
        </xdr:to>
        <xdr:sp macro="" textlink="">
          <xdr:nvSpPr>
            <xdr:cNvPr id="2143" name="Drop Down 95" hidden="1">
              <a:extLst>
                <a:ext uri="{63B3BB69-23CF-44E3-9099-C40C66FF867C}">
                  <a14:compatExt spid="_x0000_s21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23813</xdr:colOff>
          <xdr:row>38</xdr:row>
          <xdr:rowOff>9525</xdr:rowOff>
        </xdr:from>
        <xdr:to>
          <xdr:col>1</xdr:col>
          <xdr:colOff>0</xdr:colOff>
          <xdr:row>38</xdr:row>
          <xdr:rowOff>238125</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23813</xdr:colOff>
          <xdr:row>39</xdr:row>
          <xdr:rowOff>9525</xdr:rowOff>
        </xdr:from>
        <xdr:to>
          <xdr:col>1</xdr:col>
          <xdr:colOff>0</xdr:colOff>
          <xdr:row>39</xdr:row>
          <xdr:rowOff>238125</xdr:rowOff>
        </xdr:to>
        <xdr:sp macro="" textlink="">
          <xdr:nvSpPr>
            <xdr:cNvPr id="2145" name="Drop Down 97" hidden="1">
              <a:extLst>
                <a:ext uri="{63B3BB69-23CF-44E3-9099-C40C66FF867C}">
                  <a14:compatExt spid="_x0000_s2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23813</xdr:colOff>
          <xdr:row>39</xdr:row>
          <xdr:rowOff>9525</xdr:rowOff>
        </xdr:from>
        <xdr:to>
          <xdr:col>1</xdr:col>
          <xdr:colOff>0</xdr:colOff>
          <xdr:row>39</xdr:row>
          <xdr:rowOff>238125</xdr:rowOff>
        </xdr:to>
        <xdr:sp macro="" textlink="">
          <xdr:nvSpPr>
            <xdr:cNvPr id="2146" name="Drop Down 98" hidden="1">
              <a:extLst>
                <a:ext uri="{63B3BB69-23CF-44E3-9099-C40C66FF867C}">
                  <a14:compatExt spid="_x0000_s214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23813</xdr:colOff>
          <xdr:row>39</xdr:row>
          <xdr:rowOff>9525</xdr:rowOff>
        </xdr:from>
        <xdr:to>
          <xdr:col>1</xdr:col>
          <xdr:colOff>0</xdr:colOff>
          <xdr:row>39</xdr:row>
          <xdr:rowOff>238125</xdr:rowOff>
        </xdr:to>
        <xdr:sp macro="" textlink="">
          <xdr:nvSpPr>
            <xdr:cNvPr id="2147" name="Drop Down 99" hidden="1">
              <a:extLst>
                <a:ext uri="{63B3BB69-23CF-44E3-9099-C40C66FF867C}">
                  <a14:compatExt spid="_x0000_s214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oneCellAnchor>
        <xdr:from>
          <xdr:col>2</xdr:col>
          <xdr:colOff>862013</xdr:colOff>
          <xdr:row>33</xdr:row>
          <xdr:rowOff>9525</xdr:rowOff>
        </xdr:from>
        <xdr:ext cx="2085975" cy="228600"/>
        <xdr:sp macro="" textlink="">
          <xdr:nvSpPr>
            <xdr:cNvPr id="2148" name="Drop Down 100" hidden="1">
              <a:extLst>
                <a:ext uri="{63B3BB69-23CF-44E3-9099-C40C66FF867C}">
                  <a14:compatExt spid="_x0000_s2148"/>
                </a:ext>
              </a:extLst>
            </xdr:cNvPr>
            <xdr:cNvSpPr/>
          </xdr:nvSpPr>
          <xdr:spPr>
            <a:xfrm>
              <a:off x="0" y="0"/>
              <a:ext cx="0" cy="0"/>
            </a:xfrm>
            <a:prstGeom prst="rect">
              <a:avLst/>
            </a:prstGeom>
          </xdr:spPr>
        </xdr:sp>
        <xdr:clientData fLocksWithSheet="0"/>
      </xdr:oneCellAnchor>
    </mc:Choice>
    <mc:Fallback/>
  </mc:AlternateContent>
  <mc:AlternateContent xmlns:mc="http://schemas.openxmlformats.org/markup-compatibility/2006">
    <mc:Choice xmlns:a14="http://schemas.microsoft.com/office/drawing/2010/main" Requires="a14">
      <xdr:oneCellAnchor>
        <xdr:from>
          <xdr:col>2</xdr:col>
          <xdr:colOff>862013</xdr:colOff>
          <xdr:row>34</xdr:row>
          <xdr:rowOff>4763</xdr:rowOff>
        </xdr:from>
        <xdr:ext cx="2085975" cy="228600"/>
        <xdr:sp macro="" textlink="">
          <xdr:nvSpPr>
            <xdr:cNvPr id="2149" name="Drop Down 101" hidden="1">
              <a:extLst>
                <a:ext uri="{63B3BB69-23CF-44E3-9099-C40C66FF867C}">
                  <a14:compatExt spid="_x0000_s2149"/>
                </a:ext>
              </a:extLst>
            </xdr:cNvPr>
            <xdr:cNvSpPr/>
          </xdr:nvSpPr>
          <xdr:spPr>
            <a:xfrm>
              <a:off x="0" y="0"/>
              <a:ext cx="0" cy="0"/>
            </a:xfrm>
            <a:prstGeom prst="rect">
              <a:avLst/>
            </a:prstGeom>
          </xdr:spPr>
        </xdr:sp>
        <xdr:clientData fLocksWithSheet="0"/>
      </xdr:oneCellAnchor>
    </mc:Choice>
    <mc:Fallback/>
  </mc:AlternateContent>
  <mc:AlternateContent xmlns:mc="http://schemas.openxmlformats.org/markup-compatibility/2006">
    <mc:Choice xmlns:a14="http://schemas.microsoft.com/office/drawing/2010/main" Requires="a14">
      <xdr:oneCellAnchor>
        <xdr:from>
          <xdr:col>2</xdr:col>
          <xdr:colOff>862013</xdr:colOff>
          <xdr:row>34</xdr:row>
          <xdr:rowOff>9525</xdr:rowOff>
        </xdr:from>
        <xdr:ext cx="2085975" cy="228600"/>
        <xdr:sp macro="" textlink="">
          <xdr:nvSpPr>
            <xdr:cNvPr id="2150" name="Drop Down 102" hidden="1">
              <a:extLst>
                <a:ext uri="{63B3BB69-23CF-44E3-9099-C40C66FF867C}">
                  <a14:compatExt spid="_x0000_s2150"/>
                </a:ext>
              </a:extLst>
            </xdr:cNvPr>
            <xdr:cNvSpPr/>
          </xdr:nvSpPr>
          <xdr:spPr>
            <a:xfrm>
              <a:off x="0" y="0"/>
              <a:ext cx="0" cy="0"/>
            </a:xfrm>
            <a:prstGeom prst="rect">
              <a:avLst/>
            </a:prstGeom>
          </xdr:spPr>
        </xdr:sp>
        <xdr:clientData fLocksWithSheet="0"/>
      </xdr:oneCellAnchor>
    </mc:Choice>
    <mc:Fallback/>
  </mc:AlternateContent>
  <mc:AlternateContent xmlns:mc="http://schemas.openxmlformats.org/markup-compatibility/2006">
    <mc:Choice xmlns:a14="http://schemas.microsoft.com/office/drawing/2010/main" Requires="a14">
      <xdr:oneCellAnchor>
        <xdr:from>
          <xdr:col>2</xdr:col>
          <xdr:colOff>862013</xdr:colOff>
          <xdr:row>35</xdr:row>
          <xdr:rowOff>4763</xdr:rowOff>
        </xdr:from>
        <xdr:ext cx="2085975" cy="228600"/>
        <xdr:sp macro="" textlink="">
          <xdr:nvSpPr>
            <xdr:cNvPr id="2151" name="Drop Down 103" hidden="1">
              <a:extLst>
                <a:ext uri="{63B3BB69-23CF-44E3-9099-C40C66FF867C}">
                  <a14:compatExt spid="_x0000_s2151"/>
                </a:ext>
              </a:extLst>
            </xdr:cNvPr>
            <xdr:cNvSpPr/>
          </xdr:nvSpPr>
          <xdr:spPr>
            <a:xfrm>
              <a:off x="0" y="0"/>
              <a:ext cx="0" cy="0"/>
            </a:xfrm>
            <a:prstGeom prst="rect">
              <a:avLst/>
            </a:prstGeom>
          </xdr:spPr>
        </xdr:sp>
        <xdr:clientData fLocksWithSheet="0"/>
      </xdr:oneCellAnchor>
    </mc:Choice>
    <mc:Fallback/>
  </mc:AlternateContent>
  <mc:AlternateContent xmlns:mc="http://schemas.openxmlformats.org/markup-compatibility/2006">
    <mc:Choice xmlns:a14="http://schemas.microsoft.com/office/drawing/2010/main" Requires="a14">
      <xdr:oneCellAnchor>
        <xdr:from>
          <xdr:col>2</xdr:col>
          <xdr:colOff>862013</xdr:colOff>
          <xdr:row>35</xdr:row>
          <xdr:rowOff>4763</xdr:rowOff>
        </xdr:from>
        <xdr:ext cx="2085975" cy="228600"/>
        <xdr:sp macro="" textlink="">
          <xdr:nvSpPr>
            <xdr:cNvPr id="2152" name="Drop Down 104" hidden="1">
              <a:extLst>
                <a:ext uri="{63B3BB69-23CF-44E3-9099-C40C66FF867C}">
                  <a14:compatExt spid="_x0000_s2152"/>
                </a:ext>
              </a:extLst>
            </xdr:cNvPr>
            <xdr:cNvSpPr/>
          </xdr:nvSpPr>
          <xdr:spPr>
            <a:xfrm>
              <a:off x="0" y="0"/>
              <a:ext cx="0" cy="0"/>
            </a:xfrm>
            <a:prstGeom prst="rect">
              <a:avLst/>
            </a:prstGeom>
          </xdr:spPr>
        </xdr:sp>
        <xdr:clientData fLocksWithSheet="0"/>
      </xdr:oneCellAnchor>
    </mc:Choice>
    <mc:Fallback/>
  </mc:AlternateContent>
  <mc:AlternateContent xmlns:mc="http://schemas.openxmlformats.org/markup-compatibility/2006">
    <mc:Choice xmlns:a14="http://schemas.microsoft.com/office/drawing/2010/main" Requires="a14">
      <xdr:oneCellAnchor>
        <xdr:from>
          <xdr:col>2</xdr:col>
          <xdr:colOff>862013</xdr:colOff>
          <xdr:row>35</xdr:row>
          <xdr:rowOff>9525</xdr:rowOff>
        </xdr:from>
        <xdr:ext cx="2085975" cy="228600"/>
        <xdr:sp macro="" textlink="">
          <xdr:nvSpPr>
            <xdr:cNvPr id="2153" name="Drop Down 105" hidden="1">
              <a:extLst>
                <a:ext uri="{63B3BB69-23CF-44E3-9099-C40C66FF867C}">
                  <a14:compatExt spid="_x0000_s2153"/>
                </a:ext>
              </a:extLst>
            </xdr:cNvPr>
            <xdr:cNvSpPr/>
          </xdr:nvSpPr>
          <xdr:spPr>
            <a:xfrm>
              <a:off x="0" y="0"/>
              <a:ext cx="0" cy="0"/>
            </a:xfrm>
            <a:prstGeom prst="rect">
              <a:avLst/>
            </a:prstGeom>
          </xdr:spPr>
        </xdr:sp>
        <xdr:clientData fLocksWithSheet="0"/>
      </xdr:one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Daten\TABELLEN\LVU\Ergebnistabellen\2007\ungesch&#252;tzt\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sheetData sheetId="1"/>
      <sheetData sheetId="2"/>
      <sheetData sheetId="3"/>
      <sheetData sheetId="4"/>
      <sheetData sheetId="5"/>
      <sheetData sheetId="6"/>
      <sheetData sheetId="7"/>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Extraktion der Trockenmasse nach Grossfeld</v>
          </cell>
        </row>
        <row r="18">
          <cell r="B18" t="str">
            <v>Butyrometer Methode</v>
          </cell>
        </row>
      </sheetData>
      <sheetData sheetId="10"/>
      <sheetData sheetId="11"/>
      <sheetData sheetId="12"/>
      <sheetData sheetId="13"/>
      <sheetData sheetId="14"/>
      <sheetData sheetId="15"/>
      <sheetData sheetId="16"/>
      <sheetData sheetId="17"/>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Larissa">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9" Type="http://schemas.openxmlformats.org/officeDocument/2006/relationships/comments" Target="../comments3.xml"/><Relationship Id="rId21" Type="http://schemas.openxmlformats.org/officeDocument/2006/relationships/ctrlProp" Target="../ctrlProps/ctrlProp17.xml"/><Relationship Id="rId34" Type="http://schemas.openxmlformats.org/officeDocument/2006/relationships/ctrlProp" Target="../ctrlProps/ctrlProp30.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37" Type="http://schemas.openxmlformats.org/officeDocument/2006/relationships/ctrlProp" Target="../ctrlProps/ctrlProp33.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8" Type="http://schemas.openxmlformats.org/officeDocument/2006/relationships/ctrlProp" Target="../ctrlProps/ctrlProp4.xml"/><Relationship Id="rId3"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3.9" x14ac:dyDescent="0.4"/>
  <cols>
    <col min="1" max="2" width="27.640625" style="36" customWidth="1"/>
    <col min="3" max="3" width="30.5" style="36" customWidth="1"/>
    <col min="4" max="16384" width="11.5" style="36"/>
  </cols>
  <sheetData>
    <row r="1" spans="1:3" ht="30.75" customHeight="1" x14ac:dyDescent="0.4">
      <c r="A1" s="130" t="s">
        <v>49</v>
      </c>
      <c r="B1" s="131"/>
      <c r="C1" s="131"/>
    </row>
    <row r="2" spans="1:3" ht="51.85" customHeight="1" x14ac:dyDescent="0.4">
      <c r="A2" s="133" t="s">
        <v>65</v>
      </c>
      <c r="B2" s="134"/>
      <c r="C2" s="134"/>
    </row>
    <row r="3" spans="1:3" ht="74.25" customHeight="1" x14ac:dyDescent="0.4">
      <c r="A3" s="132" t="s">
        <v>87</v>
      </c>
      <c r="B3" s="132"/>
      <c r="C3" s="132"/>
    </row>
    <row r="4" spans="1:3" ht="80.349999999999994" customHeight="1" x14ac:dyDescent="0.55000000000000004">
      <c r="A4" s="132" t="s">
        <v>91</v>
      </c>
      <c r="B4" s="135"/>
      <c r="C4" s="135"/>
    </row>
    <row r="5" spans="1:3" ht="30.3" customHeight="1" x14ac:dyDescent="0.45">
      <c r="A5" s="136"/>
      <c r="B5" s="136"/>
      <c r="C5" s="136"/>
    </row>
    <row r="6" spans="1:3" ht="30.3" customHeight="1" x14ac:dyDescent="0.4">
      <c r="A6" s="37" t="s">
        <v>50</v>
      </c>
    </row>
    <row r="7" spans="1:3" ht="54" customHeight="1" x14ac:dyDescent="0.4">
      <c r="A7" s="128" t="s">
        <v>51</v>
      </c>
      <c r="B7" s="129"/>
      <c r="C7" s="129"/>
    </row>
    <row r="9" spans="1:3" x14ac:dyDescent="0.4">
      <c r="A9" s="38" t="s">
        <v>52</v>
      </c>
      <c r="B9" s="38" t="s">
        <v>53</v>
      </c>
    </row>
    <row r="10" spans="1:3" ht="15.4" x14ac:dyDescent="0.4">
      <c r="A10" s="8">
        <v>1379</v>
      </c>
      <c r="B10" s="8">
        <v>1380</v>
      </c>
    </row>
    <row r="11" spans="1:3" ht="15.4" x14ac:dyDescent="0.4">
      <c r="A11" s="8">
        <v>179.34</v>
      </c>
      <c r="B11" s="8">
        <v>179</v>
      </c>
    </row>
    <row r="12" spans="1:3" ht="15.4" x14ac:dyDescent="0.4">
      <c r="A12" s="8">
        <v>80.12</v>
      </c>
      <c r="B12" s="8">
        <v>80.099999999999994</v>
      </c>
    </row>
    <row r="13" spans="1:3" ht="15.4" x14ac:dyDescent="0.4">
      <c r="A13" s="8">
        <v>7.8</v>
      </c>
      <c r="B13" s="35">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7" zoomScale="130" zoomScaleNormal="130" workbookViewId="0">
      <selection activeCell="A8" sqref="A8"/>
    </sheetView>
  </sheetViews>
  <sheetFormatPr baseColWidth="10" defaultColWidth="11.5" defaultRowHeight="13.9" x14ac:dyDescent="0.4"/>
  <cols>
    <col min="1" max="16384" width="11.5" style="72"/>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activeCell="K6" sqref="K6"/>
    </sheetView>
  </sheetViews>
  <sheetFormatPr baseColWidth="10" defaultColWidth="11.5" defaultRowHeight="15.4" x14ac:dyDescent="0.45"/>
  <cols>
    <col min="1" max="3" width="27.640625" style="5" customWidth="1"/>
    <col min="4" max="16384" width="11.5" style="5"/>
  </cols>
  <sheetData>
    <row r="1" spans="1:5" ht="27.7" customHeight="1" x14ac:dyDescent="0.45">
      <c r="A1" s="137" t="s">
        <v>47</v>
      </c>
      <c r="B1" s="137"/>
      <c r="C1" s="137"/>
    </row>
    <row r="2" spans="1:5" ht="54" customHeight="1" x14ac:dyDescent="0.45">
      <c r="A2" s="138" t="s">
        <v>77</v>
      </c>
      <c r="B2" s="138"/>
      <c r="C2" s="138"/>
    </row>
    <row r="3" spans="1:5" ht="98.35" customHeight="1" x14ac:dyDescent="0.45">
      <c r="A3" s="142" t="s">
        <v>42</v>
      </c>
      <c r="B3" s="142"/>
      <c r="C3" s="142"/>
    </row>
    <row r="4" spans="1:5" ht="39.950000000000003" customHeight="1" x14ac:dyDescent="0.45">
      <c r="A4" s="143" t="s">
        <v>48</v>
      </c>
      <c r="B4" s="143"/>
      <c r="C4" s="143"/>
    </row>
    <row r="5" spans="1:5" ht="96.85" customHeight="1" x14ac:dyDescent="0.45">
      <c r="A5" s="139" t="s">
        <v>78</v>
      </c>
      <c r="B5" s="140"/>
      <c r="C5" s="140"/>
    </row>
    <row r="6" spans="1:5" ht="96.85" customHeight="1" x14ac:dyDescent="0.45">
      <c r="A6" s="139" t="s">
        <v>79</v>
      </c>
      <c r="B6" s="142"/>
      <c r="C6" s="142"/>
    </row>
    <row r="7" spans="1:5" ht="117.7" customHeight="1" x14ac:dyDescent="0.45">
      <c r="A7" s="138" t="s">
        <v>80</v>
      </c>
      <c r="B7" s="141"/>
      <c r="C7" s="141"/>
      <c r="E7" s="6"/>
    </row>
    <row r="8" spans="1:5" ht="66.75" customHeight="1" x14ac:dyDescent="0.45">
      <c r="A8" s="144" t="s">
        <v>21</v>
      </c>
      <c r="B8" s="145"/>
      <c r="C8" s="146"/>
      <c r="E8" s="6"/>
    </row>
    <row r="9" spans="1:5" ht="30.75" x14ac:dyDescent="0.45">
      <c r="A9" s="7" t="s">
        <v>41</v>
      </c>
      <c r="B9" s="7" t="s">
        <v>44</v>
      </c>
      <c r="C9" s="9"/>
    </row>
    <row r="10" spans="1:5" x14ac:dyDescent="0.45">
      <c r="A10" s="8">
        <v>1379</v>
      </c>
      <c r="B10" s="8">
        <v>1380</v>
      </c>
    </row>
    <row r="11" spans="1:5" x14ac:dyDescent="0.45">
      <c r="A11" s="8">
        <v>179.34</v>
      </c>
      <c r="B11" s="8">
        <v>179</v>
      </c>
    </row>
    <row r="12" spans="1:5" x14ac:dyDescent="0.45">
      <c r="A12" s="8">
        <v>80.12</v>
      </c>
      <c r="B12" s="8">
        <v>80.099999999999994</v>
      </c>
    </row>
    <row r="13" spans="1:5" x14ac:dyDescent="0.45">
      <c r="A13" s="8">
        <v>7.8</v>
      </c>
      <c r="B13" s="35">
        <v>7.8</v>
      </c>
    </row>
    <row r="14" spans="1:5" ht="23.95" hidden="1" customHeight="1" x14ac:dyDescent="0.45">
      <c r="A14" s="142"/>
      <c r="B14" s="140"/>
      <c r="C14" s="140"/>
    </row>
    <row r="15" spans="1:5" ht="126" customHeight="1" x14ac:dyDescent="0.45">
      <c r="A15" s="138" t="s">
        <v>81</v>
      </c>
      <c r="B15" s="138"/>
      <c r="C15" s="138"/>
    </row>
    <row r="16" spans="1:5" ht="84.1" customHeight="1" x14ac:dyDescent="0.45">
      <c r="A16" s="138" t="s">
        <v>82</v>
      </c>
      <c r="B16" s="138"/>
      <c r="C16" s="138"/>
    </row>
    <row r="17" spans="1:3" ht="50.1" customHeight="1" x14ac:dyDescent="0.45">
      <c r="A17" s="142" t="s">
        <v>83</v>
      </c>
      <c r="B17" s="140"/>
      <c r="C17" s="140"/>
    </row>
    <row r="18" spans="1:3" ht="80.349999999999994" customHeight="1" x14ac:dyDescent="0.45">
      <c r="A18" s="142" t="s">
        <v>20</v>
      </c>
      <c r="B18" s="140"/>
      <c r="C18" s="140"/>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election activeCell="A8" sqref="A8:G8"/>
    </sheetView>
  </sheetViews>
  <sheetFormatPr baseColWidth="10" defaultColWidth="11.5" defaultRowHeight="15.4" x14ac:dyDescent="0.45"/>
  <cols>
    <col min="1" max="3" width="27.640625" style="1" customWidth="1"/>
    <col min="4" max="16384" width="11.5" style="1"/>
  </cols>
  <sheetData>
    <row r="1" spans="1:4" x14ac:dyDescent="0.45">
      <c r="A1" s="3" t="s">
        <v>10</v>
      </c>
      <c r="B1" s="3"/>
      <c r="C1" s="3"/>
      <c r="D1" s="3"/>
    </row>
    <row r="2" spans="1:4" ht="72" customHeight="1" x14ac:dyDescent="0.45">
      <c r="A2" s="147" t="s">
        <v>25</v>
      </c>
      <c r="B2" s="148"/>
      <c r="C2" s="148"/>
    </row>
    <row r="3" spans="1:4" ht="59.35" customHeight="1" x14ac:dyDescent="0.45">
      <c r="A3" s="147" t="s">
        <v>26</v>
      </c>
      <c r="B3" s="148"/>
      <c r="C3" s="148"/>
    </row>
    <row r="4" spans="1:4" ht="108" customHeight="1" x14ac:dyDescent="0.45">
      <c r="A4" s="147" t="s">
        <v>27</v>
      </c>
      <c r="B4" s="148"/>
      <c r="C4" s="148"/>
    </row>
    <row r="5" spans="1:4" ht="154.6" customHeight="1" x14ac:dyDescent="0.45">
      <c r="A5" s="147" t="s">
        <v>28</v>
      </c>
      <c r="B5" s="147"/>
      <c r="C5" s="147"/>
    </row>
    <row r="6" spans="1:4" ht="141.85" customHeight="1" x14ac:dyDescent="0.45">
      <c r="A6" s="147" t="s">
        <v>29</v>
      </c>
      <c r="B6" s="147"/>
      <c r="C6" s="147"/>
    </row>
    <row r="7" spans="1:4" ht="194.95" customHeight="1" x14ac:dyDescent="0.45">
      <c r="A7" s="147" t="s">
        <v>30</v>
      </c>
      <c r="B7" s="148"/>
      <c r="C7" s="148"/>
    </row>
    <row r="8" spans="1:4" ht="79.5" customHeight="1" x14ac:dyDescent="0.45">
      <c r="A8" s="147" t="s">
        <v>61</v>
      </c>
      <c r="B8" s="148"/>
      <c r="C8" s="148"/>
    </row>
    <row r="9" spans="1:4" x14ac:dyDescent="0.45">
      <c r="A9" s="148"/>
      <c r="B9" s="148"/>
      <c r="C9" s="148"/>
    </row>
    <row r="10" spans="1:4" x14ac:dyDescent="0.45">
      <c r="A10" s="148"/>
      <c r="B10" s="148"/>
      <c r="C10" s="148"/>
    </row>
    <row r="11" spans="1:4" x14ac:dyDescent="0.45">
      <c r="A11" s="148"/>
      <c r="B11" s="148"/>
      <c r="C11" s="148"/>
    </row>
    <row r="12" spans="1:4" x14ac:dyDescent="0.45">
      <c r="A12" s="148"/>
      <c r="B12" s="148"/>
      <c r="C12" s="148"/>
    </row>
    <row r="13" spans="1:4" x14ac:dyDescent="0.45">
      <c r="A13" s="148"/>
      <c r="B13" s="148"/>
      <c r="C13" s="148"/>
    </row>
    <row r="14" spans="1:4" x14ac:dyDescent="0.45">
      <c r="A14" s="148"/>
      <c r="B14" s="148"/>
      <c r="C14" s="148"/>
    </row>
    <row r="15" spans="1:4" x14ac:dyDescent="0.45">
      <c r="A15" s="148"/>
      <c r="B15" s="148"/>
      <c r="C15" s="148"/>
    </row>
    <row r="16" spans="1:4" x14ac:dyDescent="0.45">
      <c r="A16" s="148"/>
      <c r="B16" s="148"/>
      <c r="C16" s="148"/>
    </row>
  </sheetData>
  <sheetProtection password="CAA1" sheet="1" objects="1" scenarios="1"/>
  <mergeCells count="15">
    <mergeCell ref="A13:C13"/>
    <mergeCell ref="A14:C14"/>
    <mergeCell ref="A15:C15"/>
    <mergeCell ref="A16:C16"/>
    <mergeCell ref="A9:C9"/>
    <mergeCell ref="A10:C10"/>
    <mergeCell ref="A11:C11"/>
    <mergeCell ref="A12:C12"/>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sqref="A1:C1"/>
    </sheetView>
  </sheetViews>
  <sheetFormatPr baseColWidth="10" defaultColWidth="11.5" defaultRowHeight="13.9" x14ac:dyDescent="0.4"/>
  <cols>
    <col min="1" max="3" width="27.640625" style="36" customWidth="1"/>
    <col min="4" max="16384" width="11.5" style="36"/>
  </cols>
  <sheetData>
    <row r="1" spans="1:3" ht="15" x14ac:dyDescent="0.4">
      <c r="A1" s="131" t="s">
        <v>63</v>
      </c>
      <c r="B1" s="131"/>
      <c r="C1" s="131"/>
    </row>
    <row r="2" spans="1:3" ht="79.5" customHeight="1" x14ac:dyDescent="0.4">
      <c r="A2" s="133" t="s">
        <v>69</v>
      </c>
      <c r="B2" s="134"/>
      <c r="C2" s="134"/>
    </row>
    <row r="3" spans="1:3" ht="66.099999999999994" customHeight="1" x14ac:dyDescent="0.4">
      <c r="A3" s="133" t="s">
        <v>84</v>
      </c>
      <c r="B3" s="134"/>
      <c r="C3" s="134"/>
    </row>
    <row r="4" spans="1:3" ht="60.85" customHeight="1" x14ac:dyDescent="0.4">
      <c r="A4" s="133" t="s">
        <v>64</v>
      </c>
      <c r="B4" s="134"/>
      <c r="C4" s="134"/>
    </row>
    <row r="5" spans="1:3" ht="50.1" customHeight="1" x14ac:dyDescent="0.4">
      <c r="A5" s="133" t="s">
        <v>85</v>
      </c>
      <c r="B5" s="133"/>
      <c r="C5" s="133"/>
    </row>
    <row r="6" spans="1:3" ht="80.2" customHeight="1" x14ac:dyDescent="0.4">
      <c r="A6" s="133" t="s">
        <v>86</v>
      </c>
      <c r="B6" s="134"/>
      <c r="C6" s="134"/>
    </row>
    <row r="7" spans="1:3" ht="65.099999999999994" customHeight="1" x14ac:dyDescent="0.4">
      <c r="A7" s="133" t="s">
        <v>90</v>
      </c>
      <c r="B7" s="134"/>
      <c r="C7" s="134"/>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Normal="100" workbookViewId="0">
      <selection sqref="A1:H1"/>
    </sheetView>
  </sheetViews>
  <sheetFormatPr baseColWidth="10" defaultColWidth="11.5" defaultRowHeight="13.9" x14ac:dyDescent="0.4"/>
  <cols>
    <col min="1" max="8" width="10.640625" style="88" customWidth="1"/>
    <col min="9" max="16384" width="11.5" style="88"/>
  </cols>
  <sheetData>
    <row r="1" spans="1:8" ht="20.100000000000001" customHeight="1" x14ac:dyDescent="0.45">
      <c r="A1" s="151" t="s">
        <v>190</v>
      </c>
      <c r="B1" s="151"/>
      <c r="C1" s="151"/>
      <c r="D1" s="151"/>
      <c r="E1" s="151"/>
      <c r="F1" s="151"/>
      <c r="G1" s="151"/>
      <c r="H1" s="151"/>
    </row>
    <row r="2" spans="1:8" ht="35" customHeight="1" x14ac:dyDescent="0.4">
      <c r="A2" s="149" t="s">
        <v>189</v>
      </c>
      <c r="B2" s="150"/>
      <c r="C2" s="150"/>
      <c r="D2" s="150"/>
      <c r="E2" s="150"/>
      <c r="F2" s="150"/>
      <c r="G2" s="150"/>
      <c r="H2" s="150"/>
    </row>
    <row r="3" spans="1:8" ht="35" customHeight="1" x14ac:dyDescent="0.4">
      <c r="A3" s="149" t="s">
        <v>188</v>
      </c>
      <c r="B3" s="150"/>
      <c r="C3" s="150"/>
      <c r="D3" s="150"/>
      <c r="E3" s="150"/>
      <c r="F3" s="150"/>
      <c r="G3" s="150"/>
      <c r="H3" s="150"/>
    </row>
    <row r="4" spans="1:8" ht="70.05" customHeight="1" x14ac:dyDescent="0.4">
      <c r="A4" s="149" t="s">
        <v>187</v>
      </c>
      <c r="B4" s="150"/>
      <c r="C4" s="150"/>
      <c r="D4" s="150"/>
      <c r="E4" s="150"/>
      <c r="F4" s="150"/>
      <c r="G4" s="150"/>
      <c r="H4" s="150"/>
    </row>
    <row r="5" spans="1:8" ht="53" customHeight="1" x14ac:dyDescent="0.4">
      <c r="A5" s="149" t="s">
        <v>186</v>
      </c>
      <c r="B5" s="150"/>
      <c r="C5" s="150"/>
      <c r="D5" s="150"/>
      <c r="E5" s="150"/>
      <c r="F5" s="150"/>
      <c r="G5" s="150"/>
      <c r="H5" s="150"/>
    </row>
    <row r="6" spans="1:8" ht="35" customHeight="1" x14ac:dyDescent="0.4">
      <c r="A6" s="149" t="s">
        <v>185</v>
      </c>
      <c r="B6" s="150"/>
      <c r="C6" s="150"/>
      <c r="D6" s="150"/>
      <c r="E6" s="150"/>
      <c r="F6" s="150"/>
      <c r="G6" s="150"/>
      <c r="H6" s="150"/>
    </row>
    <row r="7" spans="1:8" ht="88.05" customHeight="1" x14ac:dyDescent="0.4">
      <c r="A7" s="149" t="s">
        <v>184</v>
      </c>
      <c r="B7" s="150"/>
      <c r="C7" s="150"/>
      <c r="D7" s="150"/>
      <c r="E7" s="150"/>
      <c r="F7" s="150"/>
      <c r="G7" s="150"/>
      <c r="H7" s="150"/>
    </row>
    <row r="8" spans="1:8" ht="88.05" customHeight="1" x14ac:dyDescent="0.4">
      <c r="A8" s="149" t="s">
        <v>183</v>
      </c>
      <c r="B8" s="150"/>
      <c r="C8" s="150"/>
      <c r="D8" s="150"/>
      <c r="E8" s="150"/>
      <c r="F8" s="150"/>
      <c r="G8" s="150"/>
      <c r="H8" s="150"/>
    </row>
    <row r="9" spans="1:8" ht="70.05" customHeight="1" x14ac:dyDescent="0.4">
      <c r="A9" s="149" t="s">
        <v>182</v>
      </c>
      <c r="B9" s="150"/>
      <c r="C9" s="150"/>
      <c r="D9" s="150"/>
      <c r="E9" s="150"/>
      <c r="F9" s="150"/>
      <c r="G9" s="150"/>
      <c r="H9" s="150"/>
    </row>
    <row r="10" spans="1:8" ht="53" customHeight="1" x14ac:dyDescent="0.4">
      <c r="A10" s="149" t="s">
        <v>181</v>
      </c>
      <c r="B10" s="150"/>
      <c r="C10" s="150"/>
      <c r="D10" s="150"/>
      <c r="E10" s="150"/>
      <c r="F10" s="150"/>
      <c r="G10" s="150"/>
      <c r="H10" s="150"/>
    </row>
    <row r="11" spans="1:8" ht="70.05" customHeight="1" x14ac:dyDescent="0.4">
      <c r="A11" s="149" t="s">
        <v>180</v>
      </c>
      <c r="B11" s="150"/>
      <c r="C11" s="150"/>
      <c r="D11" s="150"/>
      <c r="E11" s="150"/>
      <c r="F11" s="150"/>
      <c r="G11" s="150"/>
      <c r="H11" s="150"/>
    </row>
    <row r="12" spans="1:8" ht="35" customHeight="1" x14ac:dyDescent="0.4">
      <c r="A12" s="149" t="s">
        <v>179</v>
      </c>
      <c r="B12" s="150"/>
      <c r="C12" s="150"/>
      <c r="D12" s="150"/>
      <c r="E12" s="150"/>
      <c r="F12" s="150"/>
      <c r="G12" s="150"/>
      <c r="H12" s="150"/>
    </row>
    <row r="13" spans="1:8" ht="97.05" customHeight="1" x14ac:dyDescent="0.4">
      <c r="A13" s="149" t="s">
        <v>178</v>
      </c>
      <c r="B13" s="150"/>
      <c r="C13" s="150"/>
      <c r="D13" s="150"/>
      <c r="E13" s="150"/>
      <c r="F13" s="150"/>
      <c r="G13" s="150"/>
      <c r="H13" s="150"/>
    </row>
    <row r="14" spans="1:8" ht="97.05" customHeight="1" x14ac:dyDescent="0.4">
      <c r="A14" s="149" t="s">
        <v>177</v>
      </c>
      <c r="B14" s="150"/>
      <c r="C14" s="150"/>
      <c r="D14" s="150"/>
      <c r="E14" s="150"/>
      <c r="F14" s="150"/>
      <c r="G14" s="150"/>
      <c r="H14" s="150"/>
    </row>
    <row r="15" spans="1:8" ht="20.100000000000001" customHeight="1" x14ac:dyDescent="0.4">
      <c r="A15" s="149" t="s">
        <v>176</v>
      </c>
      <c r="B15" s="150"/>
      <c r="C15" s="150"/>
      <c r="D15" s="150"/>
      <c r="E15" s="150"/>
      <c r="F15" s="150"/>
      <c r="G15" s="150"/>
      <c r="H15" s="150"/>
    </row>
    <row r="16" spans="1:8" x14ac:dyDescent="0.4">
      <c r="A16" s="149"/>
      <c r="B16" s="150"/>
      <c r="C16" s="150"/>
      <c r="D16" s="150"/>
      <c r="E16" s="150"/>
      <c r="F16" s="150"/>
      <c r="G16" s="150"/>
      <c r="H16" s="150"/>
    </row>
    <row r="17" spans="1:8" x14ac:dyDescent="0.4">
      <c r="A17" s="149"/>
      <c r="B17" s="150"/>
      <c r="C17" s="150"/>
      <c r="D17" s="150"/>
      <c r="E17" s="150"/>
      <c r="F17" s="150"/>
      <c r="G17" s="150"/>
      <c r="H17" s="150"/>
    </row>
    <row r="18" spans="1:8" x14ac:dyDescent="0.4">
      <c r="A18" s="149"/>
      <c r="B18" s="150"/>
      <c r="C18" s="150"/>
      <c r="D18" s="150"/>
      <c r="E18" s="150"/>
      <c r="F18" s="150"/>
      <c r="G18" s="150"/>
      <c r="H18" s="150"/>
    </row>
    <row r="19" spans="1:8" x14ac:dyDescent="0.4">
      <c r="A19" s="149"/>
      <c r="B19" s="150"/>
      <c r="C19" s="150"/>
      <c r="D19" s="150"/>
      <c r="E19" s="150"/>
      <c r="F19" s="150"/>
      <c r="G19" s="150"/>
      <c r="H19" s="150"/>
    </row>
    <row r="20" spans="1:8" x14ac:dyDescent="0.4">
      <c r="A20" s="149"/>
      <c r="B20" s="150"/>
      <c r="C20" s="150"/>
      <c r="D20" s="150"/>
      <c r="E20" s="150"/>
      <c r="F20" s="150"/>
      <c r="G20" s="150"/>
      <c r="H20" s="150"/>
    </row>
  </sheetData>
  <sheetProtection password="CAA1" sheet="1" objects="1" scenarios="1"/>
  <mergeCells count="20">
    <mergeCell ref="A19:H19"/>
    <mergeCell ref="A20:H20"/>
    <mergeCell ref="A13:H13"/>
    <mergeCell ref="A14:H14"/>
    <mergeCell ref="A15:H15"/>
    <mergeCell ref="A16:H16"/>
    <mergeCell ref="A17:H17"/>
    <mergeCell ref="A18:H18"/>
    <mergeCell ref="A12:H12"/>
    <mergeCell ref="A1:H1"/>
    <mergeCell ref="A2:H2"/>
    <mergeCell ref="A3:H3"/>
    <mergeCell ref="A4:H4"/>
    <mergeCell ref="A5:H5"/>
    <mergeCell ref="A6:H6"/>
    <mergeCell ref="A7:H7"/>
    <mergeCell ref="A8:H8"/>
    <mergeCell ref="A9:H9"/>
    <mergeCell ref="A10:H10"/>
    <mergeCell ref="A11:H11"/>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5" defaultRowHeight="13.9" x14ac:dyDescent="0.4"/>
  <cols>
    <col min="1" max="1" width="25.140625" style="40" bestFit="1" customWidth="1"/>
    <col min="2" max="2" width="39" style="40" customWidth="1"/>
    <col min="3" max="16384" width="11.5" style="40"/>
  </cols>
  <sheetData>
    <row r="1" spans="1:7" ht="20.100000000000001" customHeight="1" x14ac:dyDescent="0.4">
      <c r="A1" s="39" t="s">
        <v>54</v>
      </c>
      <c r="C1" s="41" t="s">
        <v>55</v>
      </c>
    </row>
    <row r="2" spans="1:7" ht="20.100000000000001" customHeight="1" x14ac:dyDescent="0.4">
      <c r="A2" s="40" t="s">
        <v>56</v>
      </c>
      <c r="B2" s="42"/>
      <c r="C2" s="40" t="s">
        <v>56</v>
      </c>
    </row>
    <row r="3" spans="1:7" ht="20.100000000000001" customHeight="1" x14ac:dyDescent="0.4">
      <c r="A3" s="40" t="s">
        <v>57</v>
      </c>
      <c r="B3" s="73"/>
      <c r="C3" s="40" t="s">
        <v>58</v>
      </c>
    </row>
    <row r="4" spans="1:7" ht="20.100000000000001" customHeight="1" x14ac:dyDescent="0.4">
      <c r="A4" s="40" t="s">
        <v>59</v>
      </c>
      <c r="B4" s="42"/>
      <c r="C4" s="40" t="s">
        <v>60</v>
      </c>
    </row>
    <row r="5" spans="1:7" ht="20.100000000000001" customHeight="1" x14ac:dyDescent="0.4"/>
    <row r="6" spans="1:7" ht="45" customHeight="1" x14ac:dyDescent="0.4">
      <c r="A6" s="155" t="s">
        <v>134</v>
      </c>
      <c r="B6" s="156"/>
      <c r="C6" s="156"/>
      <c r="D6" s="156"/>
      <c r="E6" s="156"/>
      <c r="F6" s="156"/>
      <c r="G6" s="156"/>
    </row>
    <row r="7" spans="1:7" ht="14.95" customHeight="1" x14ac:dyDescent="0.4"/>
    <row r="8" spans="1:7" ht="45" customHeight="1" x14ac:dyDescent="0.4">
      <c r="A8" s="155" t="s">
        <v>135</v>
      </c>
      <c r="B8" s="156"/>
      <c r="C8" s="156"/>
      <c r="D8" s="156"/>
      <c r="E8" s="156"/>
      <c r="F8" s="156"/>
      <c r="G8" s="156"/>
    </row>
    <row r="9" spans="1:7" ht="20.100000000000001" customHeight="1" x14ac:dyDescent="0.4">
      <c r="A9" s="43"/>
    </row>
    <row r="10" spans="1:7" ht="45" customHeight="1" x14ac:dyDescent="0.4">
      <c r="A10" s="152" t="s">
        <v>136</v>
      </c>
      <c r="B10" s="152"/>
      <c r="C10" s="152"/>
      <c r="D10" s="152"/>
      <c r="E10" s="152"/>
      <c r="F10" s="152"/>
      <c r="G10" s="152"/>
    </row>
    <row r="11" spans="1:7" ht="45" customHeight="1" x14ac:dyDescent="0.4">
      <c r="A11" s="152" t="s">
        <v>137</v>
      </c>
      <c r="B11" s="153"/>
      <c r="C11" s="153"/>
      <c r="D11" s="153"/>
      <c r="E11" s="153"/>
      <c r="F11" s="153"/>
      <c r="G11" s="153"/>
    </row>
    <row r="12" spans="1:7" ht="45" customHeight="1" x14ac:dyDescent="0.4">
      <c r="A12" s="152" t="s">
        <v>138</v>
      </c>
      <c r="B12" s="152"/>
      <c r="C12" s="153" t="s">
        <v>139</v>
      </c>
      <c r="D12" s="153"/>
      <c r="E12" s="153"/>
      <c r="F12" s="153"/>
      <c r="G12" s="71"/>
    </row>
    <row r="13" spans="1:7" ht="45" customHeight="1" x14ac:dyDescent="0.4">
      <c r="A13" s="70"/>
      <c r="B13" s="70"/>
      <c r="C13" s="71"/>
      <c r="D13" s="71"/>
      <c r="E13" s="71"/>
      <c r="F13" s="71"/>
      <c r="G13" s="71"/>
    </row>
    <row r="15" spans="1:7" x14ac:dyDescent="0.4">
      <c r="A15" s="40" t="s">
        <v>66</v>
      </c>
      <c r="B15" s="73"/>
      <c r="C15" s="154" t="s">
        <v>88</v>
      </c>
      <c r="D15" s="154"/>
      <c r="E15" s="154"/>
    </row>
    <row r="16" spans="1:7" x14ac:dyDescent="0.4">
      <c r="A16" s="40" t="s">
        <v>67</v>
      </c>
      <c r="B16" s="43" t="str">
        <f>IF(ISBLANK(B15),"",IF(B3=B15,"Kontrolle erfolgreich - check ok","FEHLER - ERROR"))</f>
        <v/>
      </c>
      <c r="C16" s="40" t="s">
        <v>89</v>
      </c>
    </row>
    <row r="17" spans="2:2" x14ac:dyDescent="0.4">
      <c r="B17" s="43" t="str">
        <f>IF(ISBLANK(B15),"",IF(ISERROR(FIND("@",B15,1)),"keine gültige eMail-Adresse",IF((VALUE(FIND("@",B15,1))&gt;1),"","keine gültige eMail-Adresse!")))</f>
        <v/>
      </c>
    </row>
    <row r="18" spans="2:2" x14ac:dyDescent="0.4">
      <c r="B18" s="43" t="str">
        <f>IF(ISBLANK(B15),"",IF(ISERROR(FIND("@",B15,1)),"no valid eMail-adress",IF((VALUE(FIND("@",B15,1))&gt;1),"","no valid eMail-address!")))</f>
        <v/>
      </c>
    </row>
    <row r="19" spans="2:2" x14ac:dyDescent="0.4">
      <c r="B19" s="40"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G31"/>
  <sheetViews>
    <sheetView workbookViewId="0">
      <selection activeCell="D37" sqref="D37"/>
    </sheetView>
  </sheetViews>
  <sheetFormatPr baseColWidth="10" defaultRowHeight="13.9" x14ac:dyDescent="0.4"/>
  <cols>
    <col min="1" max="1" width="39.5" bestFit="1" customWidth="1"/>
    <col min="2" max="2" width="33.140625" bestFit="1" customWidth="1"/>
  </cols>
  <sheetData>
    <row r="1" spans="1:7" x14ac:dyDescent="0.4">
      <c r="A1" t="s">
        <v>11</v>
      </c>
      <c r="B1" s="4" t="str">
        <f>IF(ISNUMBER(VALUE(Ergebnisse!G1)),IF(VALUE(Ergebnisse!G1)&gt;0,VALUE(Ergebnisse!G1),""),"")</f>
        <v/>
      </c>
      <c r="D1" t="s">
        <v>18</v>
      </c>
    </row>
    <row r="2" spans="1:7" x14ac:dyDescent="0.4">
      <c r="A2" t="s">
        <v>4</v>
      </c>
      <c r="B2" s="4" t="str">
        <f>IF(ISNUMBER(VALUE(Ergebnisse!G2)),IF(VALUE(Ergebnisse!G2)&gt;0,VALUE(Ergebnisse!G2),""),"")</f>
        <v/>
      </c>
    </row>
    <row r="3" spans="1:7" x14ac:dyDescent="0.4">
      <c r="A3" t="s">
        <v>12</v>
      </c>
      <c r="B3" s="32" t="s">
        <v>145</v>
      </c>
      <c r="D3" t="s">
        <v>17</v>
      </c>
    </row>
    <row r="4" spans="1:7" x14ac:dyDescent="0.4">
      <c r="A4" t="s">
        <v>13</v>
      </c>
      <c r="B4" s="4">
        <v>2020</v>
      </c>
      <c r="D4" s="10">
        <v>2</v>
      </c>
    </row>
    <row r="5" spans="1:7" x14ac:dyDescent="0.4">
      <c r="A5" t="s">
        <v>14</v>
      </c>
      <c r="B5" s="4" t="str">
        <f>D8</f>
        <v>N</v>
      </c>
      <c r="D5" t="str">
        <f>IF(D4=2,"N","J")</f>
        <v>N</v>
      </c>
      <c r="F5">
        <v>1</v>
      </c>
      <c r="G5" s="48" t="s">
        <v>71</v>
      </c>
    </row>
    <row r="6" spans="1:7" x14ac:dyDescent="0.4">
      <c r="A6" t="s">
        <v>43</v>
      </c>
      <c r="B6" s="4">
        <f>Ergebnisse!G3</f>
        <v>1</v>
      </c>
      <c r="F6">
        <v>2</v>
      </c>
      <c r="G6" s="48" t="s">
        <v>72</v>
      </c>
    </row>
    <row r="7" spans="1:7" x14ac:dyDescent="0.4">
      <c r="A7" t="s">
        <v>46</v>
      </c>
      <c r="B7" s="34">
        <f>Ergebnisse!E5</f>
        <v>44227</v>
      </c>
    </row>
    <row r="8" spans="1:7" x14ac:dyDescent="0.4">
      <c r="A8" t="s">
        <v>15</v>
      </c>
      <c r="B8" s="4">
        <v>22</v>
      </c>
      <c r="D8" t="str">
        <f>LEFT(D5,1)</f>
        <v>N</v>
      </c>
    </row>
    <row r="9" spans="1:7" x14ac:dyDescent="0.4">
      <c r="A9" t="s">
        <v>16</v>
      </c>
      <c r="B9" s="4">
        <v>2</v>
      </c>
    </row>
    <row r="10" spans="1:7" x14ac:dyDescent="0.4">
      <c r="A10" t="s">
        <v>22</v>
      </c>
      <c r="B10" s="2" t="str">
        <f>Ergebnisse!A19</f>
        <v>Fett</v>
      </c>
      <c r="C10" s="2" t="str">
        <f>Ergebnisse!B19</f>
        <v>g/100 g Probe</v>
      </c>
    </row>
    <row r="11" spans="1:7" x14ac:dyDescent="0.4">
      <c r="A11" t="s">
        <v>23</v>
      </c>
      <c r="B11" s="2" t="str">
        <f>Ergebnisse!A20</f>
        <v>Halbmikrobuttersäurezahl (HBSZ)</v>
      </c>
      <c r="C11" s="2" t="str">
        <f>Ergebnisse!B20</f>
        <v>ohne</v>
      </c>
    </row>
    <row r="12" spans="1:7" x14ac:dyDescent="0.4">
      <c r="A12" t="s">
        <v>24</v>
      </c>
      <c r="B12" s="2" t="str">
        <f>Ergebnisse!A21</f>
        <v>Milchfett, berechnet über HBSZ</v>
      </c>
      <c r="C12" s="2" t="str">
        <f>Ergebnisse!B21</f>
        <v>g/100 g Fett</v>
      </c>
    </row>
    <row r="13" spans="1:7" x14ac:dyDescent="0.4">
      <c r="A13" t="s">
        <v>31</v>
      </c>
      <c r="B13" s="2" t="str">
        <f>Ergebnisse!A22</f>
        <v>Freie Buttersäure</v>
      </c>
      <c r="C13" s="2" t="str">
        <f>Ergebnisse!B22</f>
        <v>g/100 g Fett</v>
      </c>
    </row>
    <row r="14" spans="1:7" x14ac:dyDescent="0.4">
      <c r="A14" t="s">
        <v>32</v>
      </c>
      <c r="B14" s="2" t="str">
        <f>Ergebnisse!A23</f>
        <v>Milchfett, berechnet über Buttersäure</v>
      </c>
      <c r="C14" s="2" t="str">
        <f>Ergebnisse!B23</f>
        <v>g/100 g Fett</v>
      </c>
    </row>
    <row r="15" spans="1:7" x14ac:dyDescent="0.4">
      <c r="A15" t="s">
        <v>33</v>
      </c>
      <c r="B15" s="2" t="str">
        <f>Ergebnisse!A24</f>
        <v>Buttersäuremethylester</v>
      </c>
      <c r="C15" s="2" t="str">
        <f>Ergebnisse!B24</f>
        <v>g/100 g Fett</v>
      </c>
    </row>
    <row r="16" spans="1:7" x14ac:dyDescent="0.4">
      <c r="A16" t="s">
        <v>34</v>
      </c>
      <c r="B16" s="2" t="str">
        <f>Ergebnisse!A25</f>
        <v>Milchfett, berechnet
über Buttersäuremethylester</v>
      </c>
      <c r="C16" s="2" t="str">
        <f>Ergebnisse!B25</f>
        <v>g/100 g Fett</v>
      </c>
    </row>
    <row r="17" spans="1:5" x14ac:dyDescent="0.4">
      <c r="A17" t="s">
        <v>35</v>
      </c>
      <c r="B17" s="2" t="str">
        <f>Ergebnisse!A26</f>
        <v>Pflanzliches Fremdfett</v>
      </c>
      <c r="C17" s="2" t="str">
        <f>Ergebnisse!B26</f>
        <v>g/100 g Fett</v>
      </c>
    </row>
    <row r="18" spans="1:5" x14ac:dyDescent="0.4">
      <c r="A18" t="s">
        <v>127</v>
      </c>
      <c r="B18" s="2" t="str">
        <f>Ergebnisse!A27</f>
        <v>Saccharose, wasserfrei</v>
      </c>
      <c r="C18" s="2" t="str">
        <f>Ergebnisse!B27</f>
        <v>g/100 g Probe</v>
      </c>
    </row>
    <row r="19" spans="1:5" x14ac:dyDescent="0.4">
      <c r="A19" t="s">
        <v>128</v>
      </c>
      <c r="B19" s="2" t="str">
        <f>Ergebnisse!A28</f>
        <v>Glucose, wasserfrei</v>
      </c>
      <c r="C19" s="2" t="str">
        <f>Ergebnisse!B28</f>
        <v>g/100 g Probe</v>
      </c>
    </row>
    <row r="20" spans="1:5" x14ac:dyDescent="0.4">
      <c r="A20" t="s">
        <v>129</v>
      </c>
      <c r="B20" s="2" t="str">
        <f>Ergebnisse!A29</f>
        <v>Fructose, wasserfrei</v>
      </c>
      <c r="C20" s="2" t="str">
        <f>Ergebnisse!B29</f>
        <v>g/100 g Probe</v>
      </c>
    </row>
    <row r="21" spans="1:5" x14ac:dyDescent="0.4">
      <c r="A21" t="s">
        <v>130</v>
      </c>
      <c r="B21" s="2" t="str">
        <f>Ergebnisse!A30</f>
        <v>L-Äpfelsäure</v>
      </c>
      <c r="C21" s="2" t="str">
        <f>Ergebnisse!B30</f>
        <v>mg/kg Probe</v>
      </c>
    </row>
    <row r="22" spans="1:5" x14ac:dyDescent="0.4">
      <c r="A22" t="s">
        <v>166</v>
      </c>
      <c r="B22" s="2" t="str">
        <f>Ergebnisse!A31</f>
        <v>Sorbinsäure</v>
      </c>
      <c r="C22" s="2" t="str">
        <f>Ergebnisse!B31</f>
        <v>mg/kg Probe</v>
      </c>
      <c r="D22" s="181"/>
    </row>
    <row r="23" spans="1:5" x14ac:dyDescent="0.4">
      <c r="A23" t="s">
        <v>302</v>
      </c>
      <c r="B23" s="2" t="str">
        <f>Ergebnisse!A32</f>
        <v>Benzoesäure</v>
      </c>
      <c r="C23" s="2" t="str">
        <f>Ergebnisse!B32</f>
        <v>mg/kg Probe</v>
      </c>
      <c r="D23" s="181"/>
    </row>
    <row r="24" spans="1:5" x14ac:dyDescent="0.4">
      <c r="A24" t="s">
        <v>303</v>
      </c>
      <c r="B24" s="2" t="str">
        <f>Ergebnisse!A33</f>
        <v>Nachgewiesener Farbstoff</v>
      </c>
      <c r="C24" s="2" t="str">
        <f>Ergebnisse!B33</f>
        <v>X</v>
      </c>
      <c r="D24" s="181"/>
    </row>
    <row r="25" spans="1:5" x14ac:dyDescent="0.4">
      <c r="A25" t="s">
        <v>304</v>
      </c>
      <c r="B25" s="2" t="str">
        <f>Ergebnisse!A34</f>
        <v>Nachgewiesener Farbstoff</v>
      </c>
      <c r="C25" s="2" t="str">
        <f>Ergebnisse!B34</f>
        <v>X</v>
      </c>
      <c r="D25" s="181"/>
    </row>
    <row r="26" spans="1:5" x14ac:dyDescent="0.4">
      <c r="A26" t="s">
        <v>305</v>
      </c>
      <c r="B26" s="2" t="str">
        <f>Ergebnisse!A35</f>
        <v>Nachgewiesener Farbstoff</v>
      </c>
      <c r="C26" s="2" t="str">
        <f>Ergebnisse!B35</f>
        <v>X</v>
      </c>
      <c r="D26" s="181"/>
    </row>
    <row r="27" spans="1:5" x14ac:dyDescent="0.4">
      <c r="A27" t="s">
        <v>306</v>
      </c>
      <c r="B27" s="2" t="str">
        <f>Ergebnisse!A36</f>
        <v>Nachgewiesener Farbstoff</v>
      </c>
      <c r="C27" s="2" t="str">
        <f>Ergebnisse!B36</f>
        <v>X</v>
      </c>
      <c r="D27" s="181"/>
    </row>
    <row r="28" spans="1:5" x14ac:dyDescent="0.4">
      <c r="A28" t="s">
        <v>307</v>
      </c>
      <c r="B28" s="127">
        <f>Ergebnisse!A37</f>
        <v>19</v>
      </c>
      <c r="C28" s="2" t="str">
        <f>Ergebnisse!B37</f>
        <v>mg/kg</v>
      </c>
      <c r="D28" s="181"/>
      <c r="E28" s="181"/>
    </row>
    <row r="29" spans="1:5" x14ac:dyDescent="0.4">
      <c r="A29" t="s">
        <v>308</v>
      </c>
      <c r="B29" s="127">
        <f>Ergebnisse!A38</f>
        <v>19</v>
      </c>
      <c r="C29" s="2" t="str">
        <f>Ergebnisse!B38</f>
        <v>mg/kg</v>
      </c>
    </row>
    <row r="30" spans="1:5" x14ac:dyDescent="0.4">
      <c r="A30" t="s">
        <v>309</v>
      </c>
      <c r="B30" s="127">
        <f>Ergebnisse!A39</f>
        <v>19</v>
      </c>
      <c r="C30" s="2" t="str">
        <f>Ergebnisse!B39</f>
        <v>mg/kg</v>
      </c>
    </row>
    <row r="31" spans="1:5" x14ac:dyDescent="0.4">
      <c r="A31" t="s">
        <v>310</v>
      </c>
      <c r="B31" s="127">
        <f>Ergebnisse!A40</f>
        <v>19</v>
      </c>
      <c r="C31" s="2" t="str">
        <f>Ergebnisse!B40</f>
        <v>mg/kg</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dimension ref="A1:J76"/>
  <sheetViews>
    <sheetView zoomScaleNormal="100" workbookViewId="0">
      <selection activeCell="G1" sqref="G1"/>
    </sheetView>
  </sheetViews>
  <sheetFormatPr baseColWidth="10" defaultColWidth="11.5" defaultRowHeight="13.9" x14ac:dyDescent="0.4"/>
  <cols>
    <col min="1" max="1" width="35.5" style="15" customWidth="1"/>
    <col min="2" max="2" width="13.5" style="15" customWidth="1"/>
    <col min="3" max="3" width="13" style="15" bestFit="1" customWidth="1"/>
    <col min="4" max="6" width="15.640625" style="15" customWidth="1"/>
    <col min="7" max="7" width="14.640625" style="15" customWidth="1"/>
    <col min="8" max="8" width="9.640625" style="15" customWidth="1"/>
    <col min="9" max="9" width="3.5" style="15" customWidth="1"/>
    <col min="10" max="10" width="11.640625" style="15" customWidth="1"/>
    <col min="11" max="16384" width="11.5" style="15"/>
  </cols>
  <sheetData>
    <row r="1" spans="1:8" ht="21.95" customHeight="1" x14ac:dyDescent="0.55000000000000004">
      <c r="A1" s="11" t="s">
        <v>0</v>
      </c>
      <c r="B1" s="12"/>
      <c r="E1" s="13" t="s">
        <v>3</v>
      </c>
      <c r="F1" s="14"/>
      <c r="G1" s="86"/>
    </row>
    <row r="2" spans="1:8" ht="21.95" customHeight="1" x14ac:dyDescent="0.55000000000000004">
      <c r="A2" s="11" t="s">
        <v>149</v>
      </c>
      <c r="B2" s="12"/>
      <c r="E2" s="13" t="s">
        <v>4</v>
      </c>
      <c r="F2" s="14"/>
      <c r="G2" s="86"/>
    </row>
    <row r="3" spans="1:8" ht="21.95" customHeight="1" x14ac:dyDescent="0.55000000000000004">
      <c r="A3" s="11"/>
      <c r="B3" s="12"/>
      <c r="E3" s="164" t="s">
        <v>62</v>
      </c>
      <c r="F3" s="164"/>
      <c r="G3" s="44">
        <v>1</v>
      </c>
      <c r="H3" s="69"/>
    </row>
    <row r="4" spans="1:8" ht="21.95" customHeight="1" x14ac:dyDescent="0.5">
      <c r="A4" s="13" t="s">
        <v>9</v>
      </c>
      <c r="B4" s="168" t="s">
        <v>5</v>
      </c>
      <c r="C4" s="168"/>
      <c r="E4" s="45"/>
      <c r="F4" s="45" t="str">
        <f>IF(ISBLANK(G1),"",IF(ISNUMBER(VALUE(G1)),"","Bitte nur Ziffern eingeben (numbers only)"))</f>
        <v/>
      </c>
      <c r="G4" s="29"/>
      <c r="H4" s="16"/>
    </row>
    <row r="5" spans="1:8" ht="21.95" customHeight="1" x14ac:dyDescent="0.5">
      <c r="A5" s="16" t="s">
        <v>70</v>
      </c>
      <c r="E5" s="18">
        <v>44227</v>
      </c>
      <c r="F5" s="45" t="str">
        <f>IF(ISBLANK(G2),"",IF(ISNUMBER(VALUE(G2)),"","Bitte nur Ziffern eingeben (numbers only)"))</f>
        <v/>
      </c>
      <c r="G5" s="14"/>
      <c r="H5" s="16"/>
    </row>
    <row r="6" spans="1:8" ht="12.1" customHeight="1" x14ac:dyDescent="0.4"/>
    <row r="7" spans="1:8" s="19" customFormat="1" ht="39.950000000000003" customHeight="1" x14ac:dyDescent="0.4">
      <c r="A7" s="165" t="s">
        <v>73</v>
      </c>
      <c r="B7" s="165"/>
      <c r="C7" s="165"/>
      <c r="D7" s="165"/>
      <c r="E7" s="165"/>
      <c r="F7" s="165"/>
      <c r="G7" s="165"/>
    </row>
    <row r="8" spans="1:8" s="19" customFormat="1" ht="39.950000000000003" customHeight="1" x14ac:dyDescent="0.4">
      <c r="A8" s="165" t="s">
        <v>93</v>
      </c>
      <c r="B8" s="165"/>
      <c r="C8" s="165"/>
      <c r="D8" s="165"/>
      <c r="E8" s="165"/>
      <c r="F8" s="165"/>
      <c r="G8" s="165"/>
    </row>
    <row r="9" spans="1:8" s="19" customFormat="1" ht="39.950000000000003" customHeight="1" x14ac:dyDescent="0.4">
      <c r="A9" s="166" t="s">
        <v>74</v>
      </c>
      <c r="B9" s="167"/>
      <c r="C9" s="167"/>
      <c r="D9" s="167"/>
      <c r="E9" s="167"/>
      <c r="F9" s="167"/>
      <c r="G9" s="167"/>
    </row>
    <row r="10" spans="1:8" s="19" customFormat="1" ht="39.950000000000003" customHeight="1" x14ac:dyDescent="0.4">
      <c r="A10" s="166" t="s">
        <v>75</v>
      </c>
      <c r="B10" s="167"/>
      <c r="C10" s="167"/>
      <c r="D10" s="167"/>
      <c r="E10" s="167"/>
      <c r="F10" s="167"/>
      <c r="G10" s="167"/>
    </row>
    <row r="11" spans="1:8" s="19" customFormat="1" ht="39.950000000000003" customHeight="1" x14ac:dyDescent="0.4">
      <c r="A11" s="166" t="s">
        <v>68</v>
      </c>
      <c r="B11" s="167"/>
      <c r="C11" s="167"/>
      <c r="D11" s="167"/>
      <c r="E11" s="167"/>
      <c r="F11" s="167"/>
      <c r="G11" s="167"/>
    </row>
    <row r="12" spans="1:8" s="19" customFormat="1" ht="39.950000000000003" customHeight="1" x14ac:dyDescent="0.4">
      <c r="A12" s="166" t="s">
        <v>76</v>
      </c>
      <c r="B12" s="167"/>
      <c r="C12" s="167"/>
      <c r="D12" s="167"/>
      <c r="E12" s="167"/>
      <c r="F12" s="167"/>
      <c r="G12" s="167"/>
    </row>
    <row r="13" spans="1:8" s="19" customFormat="1" ht="20.100000000000001" customHeight="1" x14ac:dyDescent="0.4">
      <c r="A13" s="158"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58"/>
      <c r="C13" s="158"/>
      <c r="D13" s="158"/>
      <c r="E13" s="158"/>
      <c r="F13" s="158"/>
      <c r="G13" s="158"/>
    </row>
    <row r="14" spans="1:8" s="19" customFormat="1" ht="20.100000000000001" customHeight="1" x14ac:dyDescent="0.4">
      <c r="A14" s="158" t="str">
        <f>IF(OR(ISBLANK(G1),ISBLANK(G2)),"Nur wenn diese beiden Felder ausgefüllt sind, kann der Absender dieser Tabelle korrekt identifiziert werden.","")</f>
        <v>Nur wenn diese beiden Felder ausgefüllt sind, kann der Absender dieser Tabelle korrekt identifiziert werden.</v>
      </c>
      <c r="B14" s="158"/>
      <c r="C14" s="158"/>
      <c r="D14" s="158"/>
      <c r="E14" s="158"/>
      <c r="F14" s="158"/>
      <c r="G14" s="158"/>
    </row>
    <row r="15" spans="1:8" s="19" customFormat="1" ht="39.950000000000003" customHeight="1" x14ac:dyDescent="0.5">
      <c r="A15" s="161" t="s">
        <v>92</v>
      </c>
      <c r="B15" s="161"/>
      <c r="C15" s="161"/>
      <c r="D15" s="161"/>
      <c r="E15" s="161"/>
      <c r="F15" s="161"/>
      <c r="G15" s="47"/>
    </row>
    <row r="16" spans="1:8" ht="30.1" customHeight="1" x14ac:dyDescent="0.4">
      <c r="A16" s="163"/>
      <c r="B16" s="163"/>
      <c r="C16" s="163"/>
      <c r="D16" s="163"/>
      <c r="E16" s="163"/>
      <c r="F16" s="163"/>
      <c r="G16" s="163"/>
    </row>
    <row r="17" spans="1:10" s="23" customFormat="1" ht="39.950000000000003" customHeight="1" x14ac:dyDescent="0.45">
      <c r="A17" s="23" t="s">
        <v>1</v>
      </c>
      <c r="B17" s="23" t="s">
        <v>2</v>
      </c>
      <c r="C17" s="24" t="s">
        <v>45</v>
      </c>
      <c r="D17" s="24" t="s">
        <v>7</v>
      </c>
      <c r="E17" s="24" t="s">
        <v>8</v>
      </c>
      <c r="F17" s="24" t="s">
        <v>158</v>
      </c>
      <c r="G17" s="25"/>
      <c r="H17" s="26"/>
      <c r="I17" s="24"/>
    </row>
    <row r="18" spans="1:10" s="23" customFormat="1" ht="9.85" hidden="1" customHeight="1" x14ac:dyDescent="0.45">
      <c r="C18" s="24"/>
      <c r="D18" s="24"/>
      <c r="E18" s="24"/>
      <c r="F18" s="24"/>
      <c r="G18" s="52"/>
      <c r="H18" s="26"/>
      <c r="I18" s="24"/>
    </row>
    <row r="19" spans="1:10" s="23" customFormat="1" ht="20" customHeight="1" x14ac:dyDescent="0.45">
      <c r="A19" s="56" t="s">
        <v>94</v>
      </c>
      <c r="B19" s="56" t="s">
        <v>147</v>
      </c>
      <c r="C19" s="33">
        <v>3</v>
      </c>
      <c r="D19" s="87"/>
      <c r="E19" s="87"/>
      <c r="F19" s="33">
        <f>Fett!$B$1</f>
        <v>26</v>
      </c>
      <c r="G19" s="49"/>
      <c r="H19" s="28">
        <f>Fett!$C$1</f>
        <v>25</v>
      </c>
      <c r="I19" s="27"/>
      <c r="J19" s="27"/>
    </row>
    <row r="20" spans="1:10" s="23" customFormat="1" ht="20" customHeight="1" x14ac:dyDescent="0.45">
      <c r="A20" s="56" t="s">
        <v>97</v>
      </c>
      <c r="B20" s="56" t="s">
        <v>96</v>
      </c>
      <c r="C20" s="57">
        <v>3</v>
      </c>
      <c r="D20" s="87"/>
      <c r="E20" s="87"/>
      <c r="F20" s="33">
        <f>HBSZ!B1</f>
        <v>4</v>
      </c>
      <c r="G20" s="49"/>
      <c r="H20" s="28">
        <f>HBSZ!$C$1</f>
        <v>3</v>
      </c>
      <c r="I20" s="27"/>
      <c r="J20" s="27"/>
    </row>
    <row r="21" spans="1:10" s="23" customFormat="1" ht="20" customHeight="1" x14ac:dyDescent="0.45">
      <c r="A21" s="56" t="s">
        <v>99</v>
      </c>
      <c r="B21" s="83" t="s">
        <v>146</v>
      </c>
      <c r="C21" s="57">
        <v>3</v>
      </c>
      <c r="D21" s="87"/>
      <c r="E21" s="87"/>
      <c r="G21" s="49"/>
      <c r="I21" s="27"/>
      <c r="J21" s="27"/>
    </row>
    <row r="22" spans="1:10" s="23" customFormat="1" ht="20" customHeight="1" x14ac:dyDescent="0.45">
      <c r="A22" s="56" t="s">
        <v>98</v>
      </c>
      <c r="B22" s="83" t="s">
        <v>146</v>
      </c>
      <c r="C22" s="57">
        <v>3</v>
      </c>
      <c r="D22" s="87"/>
      <c r="E22" s="87"/>
      <c r="F22" s="33">
        <f>Buttersaeure!B1</f>
        <v>8</v>
      </c>
      <c r="G22" s="49"/>
      <c r="H22" s="28">
        <f>Buttersaeure!$C$1</f>
        <v>7</v>
      </c>
      <c r="I22" s="27"/>
      <c r="J22" s="27"/>
    </row>
    <row r="23" spans="1:10" s="23" customFormat="1" ht="20" customHeight="1" x14ac:dyDescent="0.45">
      <c r="A23" s="56" t="s">
        <v>100</v>
      </c>
      <c r="B23" s="83" t="s">
        <v>146</v>
      </c>
      <c r="C23" s="57">
        <v>3</v>
      </c>
      <c r="D23" s="87"/>
      <c r="E23" s="87"/>
      <c r="G23" s="49"/>
      <c r="I23" s="27"/>
      <c r="J23" s="27"/>
    </row>
    <row r="24" spans="1:10" s="23" customFormat="1" ht="20" customHeight="1" x14ac:dyDescent="0.45">
      <c r="A24" s="56" t="s">
        <v>102</v>
      </c>
      <c r="B24" s="83" t="s">
        <v>146</v>
      </c>
      <c r="C24" s="57">
        <v>3</v>
      </c>
      <c r="D24" s="87"/>
      <c r="E24" s="87"/>
      <c r="F24" s="33">
        <f>BSME!$B$1</f>
        <v>15</v>
      </c>
      <c r="G24" s="49"/>
      <c r="H24" s="28">
        <f>BSME!$C$1</f>
        <v>14</v>
      </c>
      <c r="I24" s="27"/>
      <c r="J24" s="27"/>
    </row>
    <row r="25" spans="1:10" s="23" customFormat="1" ht="35" customHeight="1" x14ac:dyDescent="0.45">
      <c r="A25" s="56" t="s">
        <v>101</v>
      </c>
      <c r="B25" s="83" t="s">
        <v>146</v>
      </c>
      <c r="C25" s="57">
        <v>3</v>
      </c>
      <c r="D25" s="87"/>
      <c r="E25" s="87"/>
      <c r="F25" s="33"/>
      <c r="G25" s="49"/>
      <c r="H25" s="28"/>
    </row>
    <row r="26" spans="1:10" s="23" customFormat="1" ht="20" customHeight="1" x14ac:dyDescent="0.45">
      <c r="A26" s="56" t="s">
        <v>150</v>
      </c>
      <c r="B26" s="83" t="s">
        <v>146</v>
      </c>
      <c r="C26" s="57">
        <v>3</v>
      </c>
      <c r="D26" s="87"/>
      <c r="E26" s="87"/>
      <c r="F26" s="33">
        <f>Fremdfett!$B$1</f>
        <v>8</v>
      </c>
      <c r="G26" s="49"/>
      <c r="H26" s="28">
        <f>Fremdfett!$C$1</f>
        <v>7</v>
      </c>
    </row>
    <row r="27" spans="1:10" s="23" customFormat="1" ht="20" customHeight="1" x14ac:dyDescent="0.45">
      <c r="A27" s="56" t="s">
        <v>195</v>
      </c>
      <c r="B27" s="56" t="s">
        <v>147</v>
      </c>
      <c r="C27" s="57">
        <v>3</v>
      </c>
      <c r="D27" s="87"/>
      <c r="E27" s="87"/>
      <c r="F27" s="33">
        <f>Saccharose!B1</f>
        <v>16</v>
      </c>
      <c r="G27" s="49"/>
      <c r="H27" s="28">
        <f>Saccharose!C1</f>
        <v>15</v>
      </c>
      <c r="I27" s="84" t="e">
        <f>#REF!</f>
        <v>#REF!</v>
      </c>
    </row>
    <row r="28" spans="1:10" s="23" customFormat="1" ht="20" customHeight="1" x14ac:dyDescent="0.45">
      <c r="A28" s="56" t="s">
        <v>196</v>
      </c>
      <c r="B28" s="56" t="s">
        <v>147</v>
      </c>
      <c r="C28" s="57">
        <v>3</v>
      </c>
      <c r="D28" s="87"/>
      <c r="E28" s="87"/>
      <c r="F28" s="33">
        <f>Glu_Fru!D2</f>
        <v>16</v>
      </c>
      <c r="G28" s="49"/>
      <c r="H28" s="28">
        <f>Glu_Fru!C1</f>
        <v>15</v>
      </c>
      <c r="I28" s="84" t="e">
        <f>#REF!</f>
        <v>#REF!</v>
      </c>
    </row>
    <row r="29" spans="1:10" s="23" customFormat="1" ht="20" customHeight="1" x14ac:dyDescent="0.45">
      <c r="A29" s="56" t="s">
        <v>197</v>
      </c>
      <c r="B29" s="56" t="s">
        <v>147</v>
      </c>
      <c r="C29" s="57">
        <v>3</v>
      </c>
      <c r="D29" s="87"/>
      <c r="E29" s="87"/>
      <c r="F29" s="33">
        <f>Glu_Fru!E2</f>
        <v>16</v>
      </c>
      <c r="G29" s="33"/>
      <c r="H29" s="28">
        <f>Glu_Fru!C1</f>
        <v>15</v>
      </c>
      <c r="I29" s="84" t="e">
        <f>#REF!</f>
        <v>#REF!</v>
      </c>
    </row>
    <row r="30" spans="1:10" s="23" customFormat="1" ht="20" customHeight="1" x14ac:dyDescent="0.45">
      <c r="A30" s="56" t="s">
        <v>198</v>
      </c>
      <c r="B30" s="56" t="s">
        <v>148</v>
      </c>
      <c r="C30" s="57">
        <v>3</v>
      </c>
      <c r="D30" s="87"/>
      <c r="E30" s="87"/>
      <c r="F30" s="33">
        <f>'L-Äpfelsäure'!B1</f>
        <v>9</v>
      </c>
      <c r="G30" s="33"/>
      <c r="H30" s="28">
        <f>'L-Äpfelsäure'!C1</f>
        <v>8</v>
      </c>
      <c r="I30" s="84" t="e">
        <f>#REF!</f>
        <v>#REF!</v>
      </c>
    </row>
    <row r="31" spans="1:10" s="23" customFormat="1" ht="20" customHeight="1" x14ac:dyDescent="0.45">
      <c r="A31" s="56" t="s">
        <v>199</v>
      </c>
      <c r="B31" s="56" t="s">
        <v>148</v>
      </c>
      <c r="C31" s="57">
        <v>3</v>
      </c>
      <c r="D31" s="87"/>
      <c r="E31" s="87"/>
      <c r="F31" s="33">
        <f>Benzoe_Sorbin!D2</f>
        <v>14</v>
      </c>
      <c r="G31" s="33"/>
      <c r="H31" s="28">
        <f>Benzoe_Sorbin!$C$1</f>
        <v>13</v>
      </c>
      <c r="I31" s="84"/>
    </row>
    <row r="32" spans="1:10" s="23" customFormat="1" ht="20" customHeight="1" x14ac:dyDescent="0.45">
      <c r="A32" s="56" t="s">
        <v>200</v>
      </c>
      <c r="B32" s="56" t="s">
        <v>148</v>
      </c>
      <c r="C32" s="57">
        <v>3</v>
      </c>
      <c r="D32" s="87"/>
      <c r="E32" s="87"/>
      <c r="F32" s="33">
        <f>Benzoe_Sorbin!E2</f>
        <v>14</v>
      </c>
      <c r="G32" s="33"/>
      <c r="H32" s="28">
        <f>Benzoe_Sorbin!$C$1</f>
        <v>13</v>
      </c>
      <c r="I32" s="84"/>
    </row>
    <row r="33" spans="1:9" s="23" customFormat="1" ht="20" customHeight="1" x14ac:dyDescent="0.45">
      <c r="A33" s="56" t="s">
        <v>201</v>
      </c>
      <c r="B33" s="92" t="s">
        <v>202</v>
      </c>
      <c r="C33" s="92" t="s">
        <v>202</v>
      </c>
      <c r="D33" s="180">
        <f>Farbstoffe!B1</f>
        <v>19</v>
      </c>
      <c r="E33" s="180"/>
      <c r="F33" s="57">
        <f>Farbstoffe_qual!B1</f>
        <v>28</v>
      </c>
      <c r="G33" s="33"/>
      <c r="H33" s="28">
        <f>Farbstoffe_qual!C1</f>
        <v>27</v>
      </c>
      <c r="I33" s="84"/>
    </row>
    <row r="34" spans="1:9" s="23" customFormat="1" ht="20" customHeight="1" x14ac:dyDescent="0.45">
      <c r="A34" s="56" t="s">
        <v>201</v>
      </c>
      <c r="B34" s="92" t="s">
        <v>202</v>
      </c>
      <c r="C34" s="92" t="s">
        <v>202</v>
      </c>
      <c r="D34" s="180">
        <f>Farbstoffe!C1</f>
        <v>19</v>
      </c>
      <c r="E34" s="180"/>
      <c r="F34" s="33"/>
      <c r="G34" s="33"/>
      <c r="H34" s="28"/>
      <c r="I34" s="84"/>
    </row>
    <row r="35" spans="1:9" s="23" customFormat="1" ht="20" customHeight="1" x14ac:dyDescent="0.45">
      <c r="A35" s="56" t="s">
        <v>201</v>
      </c>
      <c r="B35" s="92" t="s">
        <v>202</v>
      </c>
      <c r="C35" s="92" t="s">
        <v>202</v>
      </c>
      <c r="D35" s="180">
        <f>Farbstoffe!D1</f>
        <v>19</v>
      </c>
      <c r="E35" s="180"/>
      <c r="F35" s="33"/>
      <c r="G35" s="33"/>
      <c r="H35" s="28"/>
      <c r="I35" s="84"/>
    </row>
    <row r="36" spans="1:9" s="23" customFormat="1" ht="20" customHeight="1" x14ac:dyDescent="0.45">
      <c r="A36" s="56" t="s">
        <v>201</v>
      </c>
      <c r="B36" s="92" t="s">
        <v>202</v>
      </c>
      <c r="C36" s="92" t="s">
        <v>202</v>
      </c>
      <c r="D36" s="180">
        <f>Farbstoffe!E1</f>
        <v>19</v>
      </c>
      <c r="E36" s="180"/>
      <c r="F36" s="33"/>
      <c r="G36" s="33"/>
      <c r="H36" s="28"/>
      <c r="I36" s="84"/>
    </row>
    <row r="37" spans="1:9" s="23" customFormat="1" ht="20" customHeight="1" x14ac:dyDescent="0.45">
      <c r="A37" s="179">
        <f>Farbstoffe!B31</f>
        <v>19</v>
      </c>
      <c r="B37" s="93" t="s">
        <v>203</v>
      </c>
      <c r="C37" s="57">
        <v>3</v>
      </c>
      <c r="D37" s="87"/>
      <c r="E37" s="87"/>
      <c r="F37" s="57">
        <f>Farbstoffe_quan!B1</f>
        <v>28</v>
      </c>
      <c r="G37" s="33"/>
      <c r="H37" s="28">
        <f>Farbstoffe_quan!C1</f>
        <v>27</v>
      </c>
      <c r="I37" s="84"/>
    </row>
    <row r="38" spans="1:9" s="23" customFormat="1" ht="20" customHeight="1" x14ac:dyDescent="0.45">
      <c r="A38" s="179">
        <f>Farbstoffe!C31</f>
        <v>19</v>
      </c>
      <c r="B38" s="93" t="s">
        <v>203</v>
      </c>
      <c r="C38" s="57">
        <v>3</v>
      </c>
      <c r="D38" s="87"/>
      <c r="E38" s="87"/>
      <c r="F38" s="33"/>
      <c r="G38" s="33"/>
      <c r="H38" s="28"/>
      <c r="I38" s="84"/>
    </row>
    <row r="39" spans="1:9" s="23" customFormat="1" ht="20" customHeight="1" x14ac:dyDescent="0.45">
      <c r="A39" s="179">
        <f>Farbstoffe!D31</f>
        <v>19</v>
      </c>
      <c r="B39" s="93" t="s">
        <v>203</v>
      </c>
      <c r="C39" s="57">
        <v>3</v>
      </c>
      <c r="D39" s="87"/>
      <c r="E39" s="87"/>
      <c r="F39" s="33"/>
      <c r="G39" s="33"/>
      <c r="H39" s="28"/>
      <c r="I39" s="84"/>
    </row>
    <row r="40" spans="1:9" s="23" customFormat="1" ht="20" customHeight="1" x14ac:dyDescent="0.45">
      <c r="A40" s="179">
        <f>Farbstoffe!E31</f>
        <v>19</v>
      </c>
      <c r="B40" s="93" t="s">
        <v>203</v>
      </c>
      <c r="C40" s="57">
        <v>3</v>
      </c>
      <c r="D40" s="87"/>
      <c r="E40" s="87"/>
      <c r="F40" s="33"/>
      <c r="G40" s="33"/>
      <c r="H40" s="28"/>
      <c r="I40" s="84"/>
    </row>
    <row r="41" spans="1:9" s="23" customFormat="1" ht="25.15" hidden="1" customHeight="1" x14ac:dyDescent="0.45">
      <c r="A41" s="56"/>
      <c r="B41" s="56"/>
      <c r="C41" s="57"/>
      <c r="D41" s="87"/>
      <c r="E41" s="87"/>
      <c r="F41" s="33"/>
      <c r="G41" s="33"/>
      <c r="H41" s="28"/>
      <c r="I41" s="84"/>
    </row>
    <row r="42" spans="1:9" ht="23.1" hidden="1" customHeight="1" x14ac:dyDescent="0.4"/>
    <row r="43" spans="1:9" ht="30" customHeight="1" x14ac:dyDescent="0.45">
      <c r="A43" s="17" t="s">
        <v>156</v>
      </c>
    </row>
    <row r="44" spans="1:9" ht="9.85" customHeight="1" x14ac:dyDescent="0.5">
      <c r="A44" s="14"/>
    </row>
    <row r="45" spans="1:9" ht="20.100000000000001" customHeight="1" x14ac:dyDescent="0.4">
      <c r="A45" s="91" t="s">
        <v>94</v>
      </c>
      <c r="B45" s="159"/>
      <c r="C45" s="159"/>
      <c r="D45" s="159"/>
      <c r="E45" s="159"/>
      <c r="F45" s="159"/>
      <c r="G45" s="159"/>
      <c r="H45" s="159"/>
      <c r="I45" s="21" t="b">
        <f>ISBLANK(VLOOKUP(F19,Fett!A3:C34,3))</f>
        <v>1</v>
      </c>
    </row>
    <row r="46" spans="1:9" ht="25.05" customHeight="1" x14ac:dyDescent="0.4">
      <c r="A46" s="20" t="str">
        <f>IF(F19=H19,"bitte eingeben:",IF(I45,"","Art der Modifikation:"))</f>
        <v/>
      </c>
      <c r="B46" s="162"/>
      <c r="C46" s="162"/>
      <c r="D46" s="162"/>
      <c r="E46" s="162"/>
      <c r="F46" s="162"/>
      <c r="G46" s="162"/>
      <c r="H46" s="162"/>
      <c r="I46" s="21"/>
    </row>
    <row r="47" spans="1:9" ht="20.100000000000001" customHeight="1" x14ac:dyDescent="0.4">
      <c r="A47" s="91" t="s">
        <v>97</v>
      </c>
      <c r="B47" s="159"/>
      <c r="C47" s="159"/>
      <c r="D47" s="159"/>
      <c r="E47" s="159"/>
      <c r="F47" s="159"/>
      <c r="G47" s="159"/>
      <c r="H47" s="159"/>
      <c r="I47" s="21" t="b">
        <f>ISBLANK(VLOOKUP(F20,HBSZ!A3:C15,3))</f>
        <v>1</v>
      </c>
    </row>
    <row r="48" spans="1:9" ht="25.05" customHeight="1" x14ac:dyDescent="0.4">
      <c r="A48" s="20" t="str">
        <f>IF(F20=H20,"bitte eingeben:",IF(I47,"","Art der Modifikation:"))</f>
        <v/>
      </c>
      <c r="B48" s="162"/>
      <c r="C48" s="162"/>
      <c r="D48" s="162"/>
      <c r="E48" s="162"/>
      <c r="F48" s="162"/>
      <c r="G48" s="162"/>
      <c r="H48" s="162"/>
      <c r="I48" s="21"/>
    </row>
    <row r="49" spans="1:9" ht="20.100000000000001" customHeight="1" x14ac:dyDescent="0.4">
      <c r="A49" s="160" t="str">
        <f>IF(($F$20-$H$20-1)&lt;0,"Halbmikrobuttersäurezahl (HBSZ) von reinem Milchfett (Ihre Grundlage bei der Berechnung des Milchfettgehaltes):","")</f>
        <v/>
      </c>
      <c r="B49" s="160"/>
      <c r="C49" s="160"/>
      <c r="D49" s="160"/>
      <c r="E49" s="160"/>
      <c r="F49" s="160"/>
      <c r="G49" s="157"/>
      <c r="H49" s="157"/>
      <c r="I49" s="21"/>
    </row>
    <row r="50" spans="1:9" ht="20.100000000000001" customHeight="1" x14ac:dyDescent="0.4">
      <c r="A50" s="91" t="s">
        <v>98</v>
      </c>
      <c r="B50" s="172"/>
      <c r="C50" s="172"/>
      <c r="D50" s="172"/>
      <c r="E50" s="172"/>
      <c r="F50" s="172"/>
      <c r="G50" s="172"/>
      <c r="H50" s="172"/>
      <c r="I50" s="21" t="b">
        <f>ISBLANK(VLOOKUP(F22,Buttersaeure!A3:C21,3))</f>
        <v>1</v>
      </c>
    </row>
    <row r="51" spans="1:9" ht="25.05" customHeight="1" x14ac:dyDescent="0.4">
      <c r="A51" s="20" t="str">
        <f>IF(F22=H22,"bitte eingeben:",IF(I50,"","Art der Modifikation:"))</f>
        <v/>
      </c>
      <c r="B51" s="175"/>
      <c r="C51" s="175"/>
      <c r="D51" s="175"/>
      <c r="E51" s="175"/>
      <c r="F51" s="175"/>
      <c r="G51" s="175"/>
      <c r="H51" s="175"/>
      <c r="I51" s="21"/>
    </row>
    <row r="52" spans="1:9" ht="20.100000000000001" customHeight="1" x14ac:dyDescent="0.4">
      <c r="A52" s="160" t="str">
        <f>IF(($F$22-$H$22-1)&lt;0,"Gehalt von freier Buttersäure [g/100 g] in Milchfett (Ihre Grundlage bei der Berechnung des Milchfettgehaltes):","")</f>
        <v/>
      </c>
      <c r="B52" s="160"/>
      <c r="C52" s="160"/>
      <c r="D52" s="160"/>
      <c r="E52" s="160"/>
      <c r="F52" s="160"/>
      <c r="G52" s="157"/>
      <c r="H52" s="157"/>
      <c r="I52" s="21"/>
    </row>
    <row r="53" spans="1:9" ht="20.100000000000001" customHeight="1" x14ac:dyDescent="0.4">
      <c r="A53" s="91" t="s">
        <v>102</v>
      </c>
      <c r="B53" s="177"/>
      <c r="C53" s="177"/>
      <c r="D53" s="177"/>
      <c r="E53" s="177"/>
      <c r="F53" s="177"/>
      <c r="G53" s="177"/>
      <c r="H53" s="177"/>
      <c r="I53" s="21" t="b">
        <f>ISBLANK(VLOOKUP(F24,BSME!A3:C22,3))</f>
        <v>1</v>
      </c>
    </row>
    <row r="54" spans="1:9" ht="25.05" customHeight="1" x14ac:dyDescent="0.4">
      <c r="A54" s="20" t="str">
        <f>IF(F24=H24,"bitte eingeben:",IF(I53,"","Art der Modifikation:"))</f>
        <v/>
      </c>
      <c r="B54" s="173"/>
      <c r="C54" s="173"/>
      <c r="D54" s="173"/>
      <c r="E54" s="173"/>
      <c r="F54" s="173"/>
      <c r="G54" s="173"/>
      <c r="H54" s="173"/>
      <c r="I54" s="21"/>
    </row>
    <row r="55" spans="1:9" ht="20.100000000000001" customHeight="1" x14ac:dyDescent="0.4">
      <c r="A55" s="160" t="str">
        <f>IF(($F$24-$H$24-1)&lt;0,"Gehalt von Buttersäuremethylester [g/100 g] in Milchfett (Ihre Grundlage bei der Berechnung des Milchfettgehaltes):","")</f>
        <v/>
      </c>
      <c r="B55" s="160"/>
      <c r="C55" s="160"/>
      <c r="D55" s="160"/>
      <c r="E55" s="160"/>
      <c r="F55" s="160"/>
      <c r="G55" s="157"/>
      <c r="H55" s="157"/>
      <c r="I55" s="21"/>
    </row>
    <row r="56" spans="1:9" ht="20" customHeight="1" x14ac:dyDescent="0.4">
      <c r="A56" s="91" t="s">
        <v>150</v>
      </c>
      <c r="B56" s="160"/>
      <c r="C56" s="160"/>
      <c r="D56" s="160"/>
      <c r="E56" s="160"/>
      <c r="F56" s="160"/>
      <c r="G56" s="160"/>
      <c r="H56" s="160"/>
      <c r="I56" s="21" t="b">
        <f>ISBLANK(VLOOKUP(F26,Fremdfett!A3:C9,3))</f>
        <v>1</v>
      </c>
    </row>
    <row r="57" spans="1:9" ht="25.05" customHeight="1" x14ac:dyDescent="0.4">
      <c r="A57" s="76" t="str">
        <f>IF(F26=H26,"bitte eingeben:",IF(I56,"","Art der Modifikation:"))</f>
        <v/>
      </c>
      <c r="B57" s="157"/>
      <c r="C57" s="157"/>
      <c r="D57" s="157"/>
      <c r="E57" s="157"/>
      <c r="F57" s="157"/>
      <c r="G57" s="157"/>
      <c r="H57" s="157"/>
      <c r="I57" s="21"/>
    </row>
    <row r="58" spans="1:9" ht="20.100000000000001" customHeight="1" x14ac:dyDescent="0.4">
      <c r="A58" s="160" t="str">
        <f>IF(($F$26-$H$26-1)&lt;0,"Analyt (Ihre Grundlage bei der Berechnung des Fremdfettgehaltes):","")</f>
        <v/>
      </c>
      <c r="B58" s="160"/>
      <c r="C58" s="160"/>
      <c r="D58" s="157"/>
      <c r="E58" s="157"/>
      <c r="F58" s="157"/>
      <c r="G58" s="157"/>
      <c r="H58" s="157"/>
      <c r="I58" s="21"/>
    </row>
    <row r="59" spans="1:9" ht="20.100000000000001" hidden="1" customHeight="1" x14ac:dyDescent="0.45">
      <c r="A59" s="17"/>
    </row>
    <row r="60" spans="1:9" ht="20.100000000000001" customHeight="1" x14ac:dyDescent="0.4">
      <c r="A60" s="91" t="s">
        <v>194</v>
      </c>
      <c r="B60" s="172"/>
      <c r="C60" s="172"/>
      <c r="D60" s="172"/>
      <c r="E60" s="172"/>
      <c r="F60" s="172"/>
      <c r="G60" s="172"/>
      <c r="H60" s="172"/>
      <c r="I60" s="21" t="b">
        <f>ISBLANK(VLOOKUP(F27,Saccharose!A3:C18,3))</f>
        <v>1</v>
      </c>
    </row>
    <row r="61" spans="1:9" ht="25.05" customHeight="1" x14ac:dyDescent="0.4">
      <c r="A61" s="20" t="str">
        <f>IF(F27=H27,"bitte eingeben:",IF(I60,"","Art der Modifikation:"))</f>
        <v/>
      </c>
      <c r="B61" s="173"/>
      <c r="C61" s="173"/>
      <c r="D61" s="173"/>
      <c r="E61" s="173"/>
      <c r="F61" s="173"/>
      <c r="G61" s="173"/>
      <c r="H61" s="173"/>
      <c r="I61" s="21"/>
    </row>
    <row r="62" spans="1:9" ht="19.899999999999999" customHeight="1" x14ac:dyDescent="0.4">
      <c r="A62" s="91" t="s">
        <v>193</v>
      </c>
      <c r="B62" s="174"/>
      <c r="C62" s="174"/>
      <c r="D62" s="174"/>
      <c r="E62" s="174"/>
      <c r="F62" s="174"/>
      <c r="G62" s="174"/>
      <c r="H62" s="174"/>
      <c r="I62" s="21" t="b">
        <f>ISBLANK(VLOOKUP(F28,Glu_Fru!A4:C18,3))</f>
        <v>1</v>
      </c>
    </row>
    <row r="63" spans="1:9" ht="25.05" customHeight="1" x14ac:dyDescent="0.4">
      <c r="A63" s="20" t="str">
        <f>IF(F28=H28,"bitte eingeben:",IF(I62,"","Art der Modifikation:"))</f>
        <v/>
      </c>
      <c r="B63" s="176"/>
      <c r="C63" s="176"/>
      <c r="D63" s="176"/>
      <c r="E63" s="176"/>
      <c r="F63" s="176"/>
      <c r="G63" s="176"/>
      <c r="H63" s="176"/>
      <c r="I63" s="21"/>
    </row>
    <row r="64" spans="1:9" ht="20.100000000000001" customHeight="1" x14ac:dyDescent="0.4">
      <c r="A64" s="30" t="s">
        <v>258</v>
      </c>
      <c r="B64" s="172"/>
      <c r="C64" s="172"/>
      <c r="D64" s="172"/>
      <c r="E64" s="172"/>
      <c r="F64" s="172"/>
      <c r="G64" s="172"/>
      <c r="H64" s="172"/>
      <c r="I64" s="21" t="b">
        <f>ISBLANK(VLOOKUP(F29,Glu_Fru!A4:C18,3))</f>
        <v>1</v>
      </c>
    </row>
    <row r="65" spans="1:9" ht="25.05" customHeight="1" x14ac:dyDescent="0.4">
      <c r="A65" s="20" t="str">
        <f>IF(F29=H29,"bitte eingeben:",IF(I64,"","Art der Modifikation:"))</f>
        <v/>
      </c>
      <c r="B65" s="162"/>
      <c r="C65" s="162"/>
      <c r="D65" s="162"/>
      <c r="E65" s="162"/>
      <c r="F65" s="162"/>
      <c r="G65" s="162"/>
      <c r="H65" s="162"/>
      <c r="I65" s="21"/>
    </row>
    <row r="66" spans="1:9" ht="25.05" customHeight="1" x14ac:dyDescent="0.45">
      <c r="A66" s="17" t="s">
        <v>157</v>
      </c>
      <c r="I66" s="21"/>
    </row>
    <row r="67" spans="1:9" ht="19.899999999999999" customHeight="1" x14ac:dyDescent="0.4">
      <c r="A67" s="30" t="s">
        <v>198</v>
      </c>
      <c r="B67" s="171"/>
      <c r="C67" s="171"/>
      <c r="D67" s="171"/>
      <c r="E67" s="171"/>
      <c r="F67" s="171"/>
      <c r="G67" s="171"/>
      <c r="H67" s="171"/>
      <c r="I67" s="21" t="b">
        <f>ISBLANK(VLOOKUP(F30,'L-Äpfelsäure'!A3:C11,3))</f>
        <v>1</v>
      </c>
    </row>
    <row r="68" spans="1:9" ht="25.05" customHeight="1" x14ac:dyDescent="0.4">
      <c r="A68" s="20" t="str">
        <f>IF(F30=H30,"bitte eingeben:",IF(I67,"","Art der Modifikation:"))</f>
        <v/>
      </c>
      <c r="B68" s="170"/>
      <c r="C68" s="170"/>
      <c r="D68" s="170"/>
      <c r="E68" s="170"/>
      <c r="F68" s="170"/>
      <c r="G68" s="170"/>
      <c r="H68" s="170"/>
      <c r="I68" s="21"/>
    </row>
    <row r="69" spans="1:9" ht="20.100000000000001" customHeight="1" x14ac:dyDescent="0.45">
      <c r="A69" s="77" t="s">
        <v>199</v>
      </c>
      <c r="B69" s="172"/>
      <c r="C69" s="172"/>
      <c r="D69" s="172"/>
      <c r="E69" s="172"/>
      <c r="F69" s="172"/>
      <c r="G69" s="172"/>
      <c r="H69" s="172"/>
      <c r="I69" s="21" t="b">
        <f>ISBLANK(VLOOKUP(F31,Benzoe_Sorbin!A3:C16,3))</f>
        <v>1</v>
      </c>
    </row>
    <row r="70" spans="1:9" ht="27" customHeight="1" x14ac:dyDescent="0.4">
      <c r="A70" s="20" t="str">
        <f>IF(F31=H31,"bitte eingeben:",IF(I69,"","Art der Modifikation:"))</f>
        <v/>
      </c>
      <c r="B70" s="162"/>
      <c r="C70" s="162"/>
      <c r="D70" s="162"/>
      <c r="E70" s="162"/>
      <c r="F70" s="162"/>
      <c r="G70" s="162"/>
      <c r="H70" s="162"/>
      <c r="I70" s="21"/>
    </row>
    <row r="71" spans="1:9" ht="19.899999999999999" customHeight="1" x14ac:dyDescent="0.45">
      <c r="A71" s="77" t="s">
        <v>200</v>
      </c>
      <c r="B71" s="171"/>
      <c r="C71" s="171"/>
      <c r="D71" s="171"/>
      <c r="E71" s="171"/>
      <c r="F71" s="171"/>
      <c r="G71" s="171"/>
      <c r="H71" s="171"/>
      <c r="I71" s="21" t="b">
        <f>ISBLANK(VLOOKUP(F32,Benzoe_Sorbin!A3:C16,3))</f>
        <v>1</v>
      </c>
    </row>
    <row r="72" spans="1:9" ht="25.05" customHeight="1" x14ac:dyDescent="0.4">
      <c r="A72" s="20" t="str">
        <f>IF(F32=H32,"bitte eingeben:",IF(I71,"","Art der Modifikation:"))</f>
        <v/>
      </c>
      <c r="B72" s="169"/>
      <c r="C72" s="169"/>
      <c r="D72" s="169"/>
      <c r="E72" s="169"/>
      <c r="F72" s="169"/>
      <c r="G72" s="169"/>
      <c r="H72" s="169"/>
      <c r="I72" s="21"/>
    </row>
    <row r="73" spans="1:9" ht="20.100000000000001" customHeight="1" x14ac:dyDescent="0.45">
      <c r="A73" s="77" t="s">
        <v>259</v>
      </c>
      <c r="B73" s="159"/>
      <c r="C73" s="159"/>
      <c r="D73" s="159"/>
      <c r="E73" s="159"/>
      <c r="F73" s="159"/>
      <c r="G73" s="159"/>
      <c r="H73" s="159"/>
      <c r="I73" s="21" t="b">
        <f>ISBLANK(VLOOKUP(F33,Farbstoffe_qual!A3:C30,3))</f>
        <v>1</v>
      </c>
    </row>
    <row r="74" spans="1:9" ht="25.05" customHeight="1" x14ac:dyDescent="0.4">
      <c r="A74" s="20" t="str">
        <f>IF(F33=H33,"bitte eingeben:",IF(I73,"","Art der Modifikation:"))</f>
        <v/>
      </c>
      <c r="B74" s="162"/>
      <c r="C74" s="162"/>
      <c r="D74" s="162"/>
      <c r="E74" s="162"/>
      <c r="F74" s="162"/>
      <c r="G74" s="162"/>
      <c r="H74" s="162"/>
      <c r="I74" s="21"/>
    </row>
    <row r="75" spans="1:9" ht="19.899999999999999" customHeight="1" x14ac:dyDescent="0.45">
      <c r="A75" s="77" t="s">
        <v>260</v>
      </c>
      <c r="B75" s="171"/>
      <c r="C75" s="171"/>
      <c r="D75" s="171"/>
      <c r="E75" s="171"/>
      <c r="F75" s="171"/>
      <c r="G75" s="171"/>
      <c r="H75" s="171"/>
      <c r="I75" s="21" t="b">
        <f>ISBLANK(VLOOKUP(F37,Farbstoffe_quan!A3:C30,3))</f>
        <v>1</v>
      </c>
    </row>
    <row r="76" spans="1:9" ht="25.05" customHeight="1" x14ac:dyDescent="0.4">
      <c r="A76" s="20" t="str">
        <f>IF(F37=H37,"bitte eingeben:",IF(I75,"","Art der Modifikation:"))</f>
        <v/>
      </c>
      <c r="B76" s="169"/>
      <c r="C76" s="169"/>
      <c r="D76" s="169"/>
      <c r="E76" s="169"/>
      <c r="F76" s="169"/>
      <c r="G76" s="169"/>
      <c r="H76" s="169"/>
      <c r="I76" s="21"/>
    </row>
  </sheetData>
  <sheetProtection password="CAA1" sheet="1" objects="1" scenarios="1"/>
  <mergeCells count="50">
    <mergeCell ref="A52:F52"/>
    <mergeCell ref="B57:H57"/>
    <mergeCell ref="A58:C58"/>
    <mergeCell ref="B75:H75"/>
    <mergeCell ref="B76:H76"/>
    <mergeCell ref="B69:H69"/>
    <mergeCell ref="B70:H70"/>
    <mergeCell ref="B50:H50"/>
    <mergeCell ref="A55:F55"/>
    <mergeCell ref="G55:H55"/>
    <mergeCell ref="B64:H64"/>
    <mergeCell ref="B61:H61"/>
    <mergeCell ref="B60:H60"/>
    <mergeCell ref="B62:H62"/>
    <mergeCell ref="B51:H51"/>
    <mergeCell ref="B56:H56"/>
    <mergeCell ref="B54:H54"/>
    <mergeCell ref="B63:H63"/>
    <mergeCell ref="G52:H52"/>
    <mergeCell ref="B65:H65"/>
    <mergeCell ref="B73:H73"/>
    <mergeCell ref="B72:H72"/>
    <mergeCell ref="B68:H68"/>
    <mergeCell ref="B74:H74"/>
    <mergeCell ref="B71:H71"/>
    <mergeCell ref="B67:H67"/>
    <mergeCell ref="E3:F3"/>
    <mergeCell ref="A7:G7"/>
    <mergeCell ref="A11:G11"/>
    <mergeCell ref="A12:G12"/>
    <mergeCell ref="A8:G8"/>
    <mergeCell ref="A9:G9"/>
    <mergeCell ref="A10:G10"/>
    <mergeCell ref="B4:C4"/>
    <mergeCell ref="D58:H58"/>
    <mergeCell ref="A13:G13"/>
    <mergeCell ref="B45:H45"/>
    <mergeCell ref="A49:F49"/>
    <mergeCell ref="G49:H49"/>
    <mergeCell ref="A15:F15"/>
    <mergeCell ref="B46:H46"/>
    <mergeCell ref="A14:G14"/>
    <mergeCell ref="A16:G16"/>
    <mergeCell ref="B47:H47"/>
    <mergeCell ref="B48:H48"/>
    <mergeCell ref="D33:E33"/>
    <mergeCell ref="D34:E34"/>
    <mergeCell ref="D35:E35"/>
    <mergeCell ref="D36:E36"/>
    <mergeCell ref="B53:H53"/>
  </mergeCells>
  <phoneticPr fontId="0" type="noConversion"/>
  <conditionalFormatting sqref="H19:H20 H27:H28">
    <cfRule type="cellIs" dxfId="55" priority="32" stopIfTrue="1" operator="equal">
      <formula>6</formula>
    </cfRule>
  </conditionalFormatting>
  <conditionalFormatting sqref="J19:J24">
    <cfRule type="cellIs" dxfId="54" priority="33" stopIfTrue="1" operator="equal">
      <formula>15</formula>
    </cfRule>
  </conditionalFormatting>
  <conditionalFormatting sqref="I19:I24">
    <cfRule type="cellIs" dxfId="53" priority="34" stopIfTrue="1" operator="equal">
      <formula>11</formula>
    </cfRule>
  </conditionalFormatting>
  <conditionalFormatting sqref="B50:H50">
    <cfRule type="expression" dxfId="52" priority="35" stopIfTrue="1">
      <formula>$H$19-5=0</formula>
    </cfRule>
  </conditionalFormatting>
  <conditionalFormatting sqref="B53:H53">
    <cfRule type="expression" dxfId="51" priority="36" stopIfTrue="1">
      <formula>$I$19-3=0</formula>
    </cfRule>
  </conditionalFormatting>
  <conditionalFormatting sqref="B60:H60">
    <cfRule type="expression" dxfId="50" priority="37" stopIfTrue="1">
      <formula>$I$19-10=0</formula>
    </cfRule>
  </conditionalFormatting>
  <conditionalFormatting sqref="B64:H64">
    <cfRule type="expression" dxfId="49" priority="38" stopIfTrue="1">
      <formula>$J$19-14=0</formula>
    </cfRule>
  </conditionalFormatting>
  <conditionalFormatting sqref="G29:G41">
    <cfRule type="cellIs" dxfId="48" priority="39" stopIfTrue="1" operator="equal">
      <formula>10</formula>
    </cfRule>
  </conditionalFormatting>
  <conditionalFormatting sqref="F19">
    <cfRule type="expression" dxfId="47" priority="40" stopIfTrue="1">
      <formula>$F$19-$H$19=1</formula>
    </cfRule>
  </conditionalFormatting>
  <conditionalFormatting sqref="F20">
    <cfRule type="expression" dxfId="46" priority="41" stopIfTrue="1">
      <formula>$F$20-$H$20=1</formula>
    </cfRule>
  </conditionalFormatting>
  <conditionalFormatting sqref="F25">
    <cfRule type="expression" dxfId="45" priority="42" stopIfTrue="1">
      <formula>$F$25-$H$25=1</formula>
    </cfRule>
  </conditionalFormatting>
  <conditionalFormatting sqref="B46:H46">
    <cfRule type="expression" dxfId="44" priority="43" stopIfTrue="1">
      <formula>OR($F$19-$H$19=0,NOT(I45))</formula>
    </cfRule>
  </conditionalFormatting>
  <conditionalFormatting sqref="B48:H48">
    <cfRule type="expression" dxfId="43" priority="44" stopIfTrue="1">
      <formula>OR($F$20-$H$20=0,NOT(I47))</formula>
    </cfRule>
  </conditionalFormatting>
  <conditionalFormatting sqref="G28">
    <cfRule type="expression" dxfId="42" priority="45" stopIfTrue="1">
      <formula>$G$28-$I$28=1</formula>
    </cfRule>
  </conditionalFormatting>
  <conditionalFormatting sqref="G49:H49">
    <cfRule type="expression" dxfId="41" priority="46" stopIfTrue="1">
      <formula>($F$20-$H$20-1)&lt;0</formula>
    </cfRule>
  </conditionalFormatting>
  <conditionalFormatting sqref="G52:H52">
    <cfRule type="expression" dxfId="40" priority="47" stopIfTrue="1">
      <formula>($F$22-$H$22-1)&lt;0</formula>
    </cfRule>
  </conditionalFormatting>
  <conditionalFormatting sqref="G55:H55">
    <cfRule type="expression" dxfId="39" priority="48" stopIfTrue="1">
      <formula>($F$24-$H$24-1)&lt;0</formula>
    </cfRule>
  </conditionalFormatting>
  <conditionalFormatting sqref="B51:H51">
    <cfRule type="expression" dxfId="38" priority="49" stopIfTrue="1">
      <formula>OR($F$22-$H$22=0,NOT(I50))</formula>
    </cfRule>
  </conditionalFormatting>
  <conditionalFormatting sqref="B54:H54">
    <cfRule type="expression" dxfId="37" priority="50" stopIfTrue="1">
      <formula>OR($F$24-$H$24=0,NOT(I53))</formula>
    </cfRule>
  </conditionalFormatting>
  <conditionalFormatting sqref="B61:H61">
    <cfRule type="expression" dxfId="36" priority="51" stopIfTrue="1">
      <formula>OR($F$27-$H$27=0,NOT(I60))</formula>
    </cfRule>
  </conditionalFormatting>
  <conditionalFormatting sqref="B68">
    <cfRule type="expression" dxfId="35" priority="52" stopIfTrue="1">
      <formula>OR($F$30-$G$30=0,NOT(I67))</formula>
    </cfRule>
  </conditionalFormatting>
  <conditionalFormatting sqref="F22">
    <cfRule type="expression" dxfId="34" priority="53" stopIfTrue="1">
      <formula>$F$22-$H$22=1</formula>
    </cfRule>
  </conditionalFormatting>
  <conditionalFormatting sqref="F24">
    <cfRule type="expression" dxfId="33" priority="54" stopIfTrue="1">
      <formula>$F$24-$H$24=1</formula>
    </cfRule>
  </conditionalFormatting>
  <conditionalFormatting sqref="F27">
    <cfRule type="expression" dxfId="32" priority="55" stopIfTrue="1">
      <formula>$F$27-$H$27=1</formula>
    </cfRule>
  </conditionalFormatting>
  <conditionalFormatting sqref="F28">
    <cfRule type="expression" dxfId="31" priority="56" stopIfTrue="1">
      <formula>$F$28-$H$28=1</formula>
    </cfRule>
  </conditionalFormatting>
  <conditionalFormatting sqref="F29">
    <cfRule type="expression" dxfId="30" priority="57" stopIfTrue="1">
      <formula>$F$29-$H$29=1</formula>
    </cfRule>
  </conditionalFormatting>
  <conditionalFormatting sqref="F31">
    <cfRule type="expression" dxfId="29" priority="58" stopIfTrue="1">
      <formula>$F$31-$H$31=1</formula>
    </cfRule>
  </conditionalFormatting>
  <conditionalFormatting sqref="F41">
    <cfRule type="expression" dxfId="28" priority="59" stopIfTrue="1">
      <formula>$F$41-$H$41=1</formula>
    </cfRule>
  </conditionalFormatting>
  <conditionalFormatting sqref="B70:H70">
    <cfRule type="expression" dxfId="27" priority="60" stopIfTrue="1">
      <formula>OR($F$31-$H$31=0,NOT(I69))</formula>
    </cfRule>
  </conditionalFormatting>
  <conditionalFormatting sqref="B74:H74">
    <cfRule type="expression" dxfId="26" priority="61" stopIfTrue="1">
      <formula>OR($F$33-$H$33=0,NOT(I73))</formula>
    </cfRule>
  </conditionalFormatting>
  <conditionalFormatting sqref="F26">
    <cfRule type="expression" dxfId="25" priority="27" stopIfTrue="1">
      <formula>$F$26-$H$26=1</formula>
    </cfRule>
    <cfRule type="expression" dxfId="24" priority="30" stopIfTrue="1">
      <formula>$F$25-$H$25=1</formula>
    </cfRule>
  </conditionalFormatting>
  <conditionalFormatting sqref="G26">
    <cfRule type="expression" dxfId="23" priority="31" stopIfTrue="1">
      <formula>$F$29-$H$29=1</formula>
    </cfRule>
  </conditionalFormatting>
  <conditionalFormatting sqref="D58:H58">
    <cfRule type="expression" dxfId="22" priority="29" stopIfTrue="1">
      <formula>($F$26-$H$26-1)&lt;0</formula>
    </cfRule>
  </conditionalFormatting>
  <conditionalFormatting sqref="B57:H57">
    <cfRule type="expression" dxfId="21" priority="28" stopIfTrue="1">
      <formula>OR($F$26-$H$26=0,NOT(I56))</formula>
    </cfRule>
  </conditionalFormatting>
  <conditionalFormatting sqref="G41">
    <cfRule type="expression" dxfId="20" priority="25" stopIfTrue="1">
      <formula>$G$41-$I$41=1</formula>
    </cfRule>
  </conditionalFormatting>
  <conditionalFormatting sqref="G30:G40">
    <cfRule type="expression" dxfId="19" priority="24" stopIfTrue="1">
      <formula>$G$30-$I$30=1</formula>
    </cfRule>
  </conditionalFormatting>
  <conditionalFormatting sqref="G29">
    <cfRule type="expression" dxfId="18" priority="22" stopIfTrue="1">
      <formula>$G$30-$I$30=1</formula>
    </cfRule>
  </conditionalFormatting>
  <conditionalFormatting sqref="B72:H72">
    <cfRule type="expression" dxfId="17" priority="21" stopIfTrue="1">
      <formula>OR($F$32-$H$32=0,NOT(I71))</formula>
    </cfRule>
  </conditionalFormatting>
  <conditionalFormatting sqref="B65:H65">
    <cfRule type="expression" dxfId="16" priority="20" stopIfTrue="1">
      <formula>OR($F$29-$H$29=0,NOT(I64))</formula>
    </cfRule>
  </conditionalFormatting>
  <conditionalFormatting sqref="G27">
    <cfRule type="expression" dxfId="15" priority="18" stopIfTrue="1">
      <formula>$G$27-$I$27=1</formula>
    </cfRule>
  </conditionalFormatting>
  <conditionalFormatting sqref="B63:H63">
    <cfRule type="expression" dxfId="14" priority="63" stopIfTrue="1">
      <formula>OR($F$28-$H$28=0,NOT(I62))</formula>
    </cfRule>
  </conditionalFormatting>
  <conditionalFormatting sqref="B76:H76">
    <cfRule type="expression" dxfId="13" priority="14" stopIfTrue="1">
      <formula>OR($F$37-$H$37=0,NOT(I75))</formula>
    </cfRule>
  </conditionalFormatting>
  <conditionalFormatting sqref="F40">
    <cfRule type="expression" dxfId="12" priority="13" stopIfTrue="1">
      <formula>$F$40-$H$40=1</formula>
    </cfRule>
  </conditionalFormatting>
  <conditionalFormatting sqref="C33">
    <cfRule type="cellIs" dxfId="11" priority="12" stopIfTrue="1" operator="equal">
      <formula>4</formula>
    </cfRule>
  </conditionalFormatting>
  <conditionalFormatting sqref="C34">
    <cfRule type="cellIs" dxfId="10" priority="11" stopIfTrue="1" operator="equal">
      <formula>4</formula>
    </cfRule>
  </conditionalFormatting>
  <conditionalFormatting sqref="C35">
    <cfRule type="cellIs" dxfId="9" priority="10" stopIfTrue="1" operator="equal">
      <formula>4</formula>
    </cfRule>
  </conditionalFormatting>
  <conditionalFormatting sqref="C36">
    <cfRule type="cellIs" dxfId="8" priority="9" stopIfTrue="1" operator="equal">
      <formula>4</formula>
    </cfRule>
  </conditionalFormatting>
  <conditionalFormatting sqref="B33">
    <cfRule type="cellIs" dxfId="7" priority="8" stopIfTrue="1" operator="equal">
      <formula>4</formula>
    </cfRule>
  </conditionalFormatting>
  <conditionalFormatting sqref="B34">
    <cfRule type="cellIs" dxfId="6" priority="7" stopIfTrue="1" operator="equal">
      <formula>4</formula>
    </cfRule>
  </conditionalFormatting>
  <conditionalFormatting sqref="B35">
    <cfRule type="cellIs" dxfId="5" priority="6" stopIfTrue="1" operator="equal">
      <formula>4</formula>
    </cfRule>
  </conditionalFormatting>
  <conditionalFormatting sqref="B36">
    <cfRule type="cellIs" dxfId="4" priority="5" stopIfTrue="1" operator="equal">
      <formula>4</formula>
    </cfRule>
  </conditionalFormatting>
  <conditionalFormatting sqref="F33">
    <cfRule type="expression" dxfId="3" priority="4" stopIfTrue="1">
      <formula>$F$33-$H$33=1</formula>
    </cfRule>
  </conditionalFormatting>
  <conditionalFormatting sqref="F37">
    <cfRule type="expression" dxfId="2" priority="3" stopIfTrue="1">
      <formula>$F$37-$H$37=1</formula>
    </cfRule>
  </conditionalFormatting>
  <conditionalFormatting sqref="F30">
    <cfRule type="expression" dxfId="1" priority="2" stopIfTrue="1">
      <formula>$F$30-$H$30=1</formula>
    </cfRule>
  </conditionalFormatting>
  <conditionalFormatting sqref="F32">
    <cfRule type="expression" dxfId="0" priority="1" stopIfTrue="1">
      <formula>$F$32-$H$32=1</formula>
    </cfRule>
  </conditionalFormatting>
  <hyperlinks>
    <hyperlink ref="B4" r:id="rId1"/>
  </hyperlinks>
  <pageMargins left="0.59055118110236227" right="0.59055118110236227" top="0.6692913385826772" bottom="0.6692913385826772" header="0.31496062992125984" footer="0.31496062992125984"/>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3" manualBreakCount="3">
    <brk id="16" max="16383" man="1"/>
    <brk id="42" max="16383" man="1"/>
    <brk id="65" max="7" man="1"/>
  </rowBreaks>
  <drawing r:id="rId3"/>
  <legacyDrawing r:id="rId4"/>
  <mc:AlternateContent xmlns:mc="http://schemas.openxmlformats.org/markup-compatibility/2006">
    <mc:Choice Requires="x14">
      <controls>
        <mc:AlternateContent xmlns:mc="http://schemas.openxmlformats.org/markup-compatibility/2006">
          <mc:Choice Requires="x14">
            <control shapeId="2097" r:id="rId5" name="Drop Down 49">
              <controlPr locked="0" defaultSize="0" autoLine="0" autoPict="0">
                <anchor moveWithCells="1">
                  <from>
                    <xdr:col>1</xdr:col>
                    <xdr:colOff>9525</xdr:colOff>
                    <xdr:row>44</xdr:row>
                    <xdr:rowOff>33338</xdr:rowOff>
                  </from>
                  <to>
                    <xdr:col>7</xdr:col>
                    <xdr:colOff>104775</xdr:colOff>
                    <xdr:row>45</xdr:row>
                    <xdr:rowOff>0</xdr:rowOff>
                  </to>
                </anchor>
              </controlPr>
            </control>
          </mc:Choice>
        </mc:AlternateContent>
        <mc:AlternateContent xmlns:mc="http://schemas.openxmlformats.org/markup-compatibility/2006">
          <mc:Choice Requires="x14">
            <control shapeId="2098" r:id="rId6" name="Drop Down 50">
              <controlPr locked="0" defaultSize="0" autoLine="0" autoPict="0">
                <anchor moveWithCells="1">
                  <from>
                    <xdr:col>1</xdr:col>
                    <xdr:colOff>23813</xdr:colOff>
                    <xdr:row>46</xdr:row>
                    <xdr:rowOff>52388</xdr:rowOff>
                  </from>
                  <to>
                    <xdr:col>7</xdr:col>
                    <xdr:colOff>114300</xdr:colOff>
                    <xdr:row>47</xdr:row>
                    <xdr:rowOff>23813</xdr:rowOff>
                  </to>
                </anchor>
              </controlPr>
            </control>
          </mc:Choice>
        </mc:AlternateContent>
        <mc:AlternateContent xmlns:mc="http://schemas.openxmlformats.org/markup-compatibility/2006">
          <mc:Choice Requires="x14">
            <control shapeId="2099" r:id="rId7" name="Drop Down 51">
              <controlPr locked="0" defaultSize="0" autoLine="0" autoPict="0">
                <anchor moveWithCells="1">
                  <from>
                    <xdr:col>1</xdr:col>
                    <xdr:colOff>23813</xdr:colOff>
                    <xdr:row>49</xdr:row>
                    <xdr:rowOff>52388</xdr:rowOff>
                  </from>
                  <to>
                    <xdr:col>7</xdr:col>
                    <xdr:colOff>114300</xdr:colOff>
                    <xdr:row>50</xdr:row>
                    <xdr:rowOff>9525</xdr:rowOff>
                  </to>
                </anchor>
              </controlPr>
            </control>
          </mc:Choice>
        </mc:AlternateContent>
        <mc:AlternateContent xmlns:mc="http://schemas.openxmlformats.org/markup-compatibility/2006">
          <mc:Choice Requires="x14">
            <control shapeId="2100" r:id="rId8" name="Drop Down 52">
              <controlPr locked="0" defaultSize="0" autoLine="0" autoPict="0">
                <anchor moveWithCells="1">
                  <from>
                    <xdr:col>1</xdr:col>
                    <xdr:colOff>23813</xdr:colOff>
                    <xdr:row>52</xdr:row>
                    <xdr:rowOff>52388</xdr:rowOff>
                  </from>
                  <to>
                    <xdr:col>7</xdr:col>
                    <xdr:colOff>114300</xdr:colOff>
                    <xdr:row>53</xdr:row>
                    <xdr:rowOff>9525</xdr:rowOff>
                  </to>
                </anchor>
              </controlPr>
            </control>
          </mc:Choice>
        </mc:AlternateContent>
        <mc:AlternateContent xmlns:mc="http://schemas.openxmlformats.org/markup-compatibility/2006">
          <mc:Choice Requires="x14">
            <control shapeId="2101" r:id="rId9" name="Drop Down 53">
              <controlPr locked="0" defaultSize="0" autoLine="0" autoPict="0">
                <anchor moveWithCells="1">
                  <from>
                    <xdr:col>1</xdr:col>
                    <xdr:colOff>23813</xdr:colOff>
                    <xdr:row>59</xdr:row>
                    <xdr:rowOff>33338</xdr:rowOff>
                  </from>
                  <to>
                    <xdr:col>7</xdr:col>
                    <xdr:colOff>114300</xdr:colOff>
                    <xdr:row>60</xdr:row>
                    <xdr:rowOff>0</xdr:rowOff>
                  </to>
                </anchor>
              </controlPr>
            </control>
          </mc:Choice>
        </mc:AlternateContent>
        <mc:AlternateContent xmlns:mc="http://schemas.openxmlformats.org/markup-compatibility/2006">
          <mc:Choice Requires="x14">
            <control shapeId="2102" r:id="rId10" name="Drop Down 54">
              <controlPr locked="0" defaultSize="0" autoLine="0" autoPict="0">
                <anchor moveWithCells="1">
                  <from>
                    <xdr:col>1</xdr:col>
                    <xdr:colOff>23813</xdr:colOff>
                    <xdr:row>63</xdr:row>
                    <xdr:rowOff>33338</xdr:rowOff>
                  </from>
                  <to>
                    <xdr:col>7</xdr:col>
                    <xdr:colOff>114300</xdr:colOff>
                    <xdr:row>63</xdr:row>
                    <xdr:rowOff>223838</xdr:rowOff>
                  </to>
                </anchor>
              </controlPr>
            </control>
          </mc:Choice>
        </mc:AlternateContent>
        <mc:AlternateContent xmlns:mc="http://schemas.openxmlformats.org/markup-compatibility/2006">
          <mc:Choice Requires="x14">
            <control shapeId="2119" r:id="rId11" name="Drop Down 71">
              <controlPr locked="0" defaultSize="0" autoLine="0" autoPict="0">
                <anchor moveWithCells="1">
                  <from>
                    <xdr:col>6</xdr:col>
                    <xdr:colOff>33338</xdr:colOff>
                    <xdr:row>14</xdr:row>
                    <xdr:rowOff>147638</xdr:rowOff>
                  </from>
                  <to>
                    <xdr:col>6</xdr:col>
                    <xdr:colOff>895350</xdr:colOff>
                    <xdr:row>14</xdr:row>
                    <xdr:rowOff>423863</xdr:rowOff>
                  </to>
                </anchor>
              </controlPr>
            </control>
          </mc:Choice>
        </mc:AlternateContent>
        <mc:AlternateContent xmlns:mc="http://schemas.openxmlformats.org/markup-compatibility/2006">
          <mc:Choice Requires="x14">
            <control shapeId="2122" r:id="rId12" name="Drop Down 74">
              <controlPr locked="0" defaultSize="0" autoLine="0" autoPict="0">
                <anchor moveWithCells="1">
                  <from>
                    <xdr:col>1</xdr:col>
                    <xdr:colOff>23813</xdr:colOff>
                    <xdr:row>68</xdr:row>
                    <xdr:rowOff>19050</xdr:rowOff>
                  </from>
                  <to>
                    <xdr:col>7</xdr:col>
                    <xdr:colOff>114300</xdr:colOff>
                    <xdr:row>68</xdr:row>
                    <xdr:rowOff>223838</xdr:rowOff>
                  </to>
                </anchor>
              </controlPr>
            </control>
          </mc:Choice>
        </mc:AlternateContent>
        <mc:AlternateContent xmlns:mc="http://schemas.openxmlformats.org/markup-compatibility/2006">
          <mc:Choice Requires="x14">
            <control shapeId="2123" r:id="rId13" name="Drop Down 75">
              <controlPr locked="0" defaultSize="0" autoLine="0" autoPict="0">
                <anchor moveWithCells="1">
                  <from>
                    <xdr:col>1</xdr:col>
                    <xdr:colOff>23813</xdr:colOff>
                    <xdr:row>72</xdr:row>
                    <xdr:rowOff>19050</xdr:rowOff>
                  </from>
                  <to>
                    <xdr:col>7</xdr:col>
                    <xdr:colOff>114300</xdr:colOff>
                    <xdr:row>72</xdr:row>
                    <xdr:rowOff>214313</xdr:rowOff>
                  </to>
                </anchor>
              </controlPr>
            </control>
          </mc:Choice>
        </mc:AlternateContent>
        <mc:AlternateContent xmlns:mc="http://schemas.openxmlformats.org/markup-compatibility/2006">
          <mc:Choice Requires="x14">
            <control shapeId="2126" r:id="rId14" name="Drop Down 78">
              <controlPr locked="0" defaultSize="0" autoLine="0" autoPict="0">
                <anchor moveWithCells="1">
                  <from>
                    <xdr:col>1</xdr:col>
                    <xdr:colOff>23813</xdr:colOff>
                    <xdr:row>55</xdr:row>
                    <xdr:rowOff>0</xdr:rowOff>
                  </from>
                  <to>
                    <xdr:col>7</xdr:col>
                    <xdr:colOff>114300</xdr:colOff>
                    <xdr:row>55</xdr:row>
                    <xdr:rowOff>214313</xdr:rowOff>
                  </to>
                </anchor>
              </controlPr>
            </control>
          </mc:Choice>
        </mc:AlternateContent>
        <mc:AlternateContent xmlns:mc="http://schemas.openxmlformats.org/markup-compatibility/2006">
          <mc:Choice Requires="x14">
            <control shapeId="2128" r:id="rId15" name="Drop Down 80">
              <controlPr locked="0" defaultSize="0" autoLine="0" autoPict="0">
                <anchor moveWithCells="1">
                  <from>
                    <xdr:col>1</xdr:col>
                    <xdr:colOff>23813</xdr:colOff>
                    <xdr:row>74</xdr:row>
                    <xdr:rowOff>19050</xdr:rowOff>
                  </from>
                  <to>
                    <xdr:col>7</xdr:col>
                    <xdr:colOff>114300</xdr:colOff>
                    <xdr:row>74</xdr:row>
                    <xdr:rowOff>214313</xdr:rowOff>
                  </to>
                </anchor>
              </controlPr>
            </control>
          </mc:Choice>
        </mc:AlternateContent>
        <mc:AlternateContent xmlns:mc="http://schemas.openxmlformats.org/markup-compatibility/2006">
          <mc:Choice Requires="x14">
            <control shapeId="2129" r:id="rId16" name="Drop Down 81">
              <controlPr locked="0" defaultSize="0" autoLine="0" autoPict="0">
                <anchor moveWithCells="1">
                  <from>
                    <xdr:col>1</xdr:col>
                    <xdr:colOff>23813</xdr:colOff>
                    <xdr:row>70</xdr:row>
                    <xdr:rowOff>19050</xdr:rowOff>
                  </from>
                  <to>
                    <xdr:col>7</xdr:col>
                    <xdr:colOff>114300</xdr:colOff>
                    <xdr:row>70</xdr:row>
                    <xdr:rowOff>214313</xdr:rowOff>
                  </to>
                </anchor>
              </controlPr>
            </control>
          </mc:Choice>
        </mc:AlternateContent>
        <mc:AlternateContent xmlns:mc="http://schemas.openxmlformats.org/markup-compatibility/2006">
          <mc:Choice Requires="x14">
            <control shapeId="2130" r:id="rId17" name="Drop Down 82">
              <controlPr locked="0" defaultSize="0" autoLine="0" autoPict="0">
                <anchor moveWithCells="1">
                  <from>
                    <xdr:col>1</xdr:col>
                    <xdr:colOff>23813</xdr:colOff>
                    <xdr:row>66</xdr:row>
                    <xdr:rowOff>33338</xdr:rowOff>
                  </from>
                  <to>
                    <xdr:col>7</xdr:col>
                    <xdr:colOff>114300</xdr:colOff>
                    <xdr:row>66</xdr:row>
                    <xdr:rowOff>223838</xdr:rowOff>
                  </to>
                </anchor>
              </controlPr>
            </control>
          </mc:Choice>
        </mc:AlternateContent>
        <mc:AlternateContent xmlns:mc="http://schemas.openxmlformats.org/markup-compatibility/2006">
          <mc:Choice Requires="x14">
            <control shapeId="2131" r:id="rId18" name="Drop Down 83">
              <controlPr locked="0" defaultSize="0" autoLine="0" autoPict="0">
                <anchor moveWithCells="1">
                  <from>
                    <xdr:col>1</xdr:col>
                    <xdr:colOff>23813</xdr:colOff>
                    <xdr:row>61</xdr:row>
                    <xdr:rowOff>33338</xdr:rowOff>
                  </from>
                  <to>
                    <xdr:col>7</xdr:col>
                    <xdr:colOff>114300</xdr:colOff>
                    <xdr:row>61</xdr:row>
                    <xdr:rowOff>233363</xdr:rowOff>
                  </to>
                </anchor>
              </controlPr>
            </control>
          </mc:Choice>
        </mc:AlternateContent>
        <mc:AlternateContent xmlns:mc="http://schemas.openxmlformats.org/markup-compatibility/2006">
          <mc:Choice Requires="x14">
            <control shapeId="2134" r:id="rId19" name="Drop Down 86">
              <controlPr locked="0" defaultSize="0" autoLine="0" autoPict="0">
                <anchor moveWithCells="1">
                  <from>
                    <xdr:col>0</xdr:col>
                    <xdr:colOff>23813</xdr:colOff>
                    <xdr:row>36</xdr:row>
                    <xdr:rowOff>9525</xdr:rowOff>
                  </from>
                  <to>
                    <xdr:col>1</xdr:col>
                    <xdr:colOff>0</xdr:colOff>
                    <xdr:row>36</xdr:row>
                    <xdr:rowOff>238125</xdr:rowOff>
                  </to>
                </anchor>
              </controlPr>
            </control>
          </mc:Choice>
        </mc:AlternateContent>
        <mc:AlternateContent xmlns:mc="http://schemas.openxmlformats.org/markup-compatibility/2006">
          <mc:Choice Requires="x14">
            <control shapeId="2135" r:id="rId20" name="Drop Down 87">
              <controlPr locked="0" defaultSize="0" autoLine="0" autoPict="0">
                <anchor moveWithCells="1">
                  <from>
                    <xdr:col>0</xdr:col>
                    <xdr:colOff>23813</xdr:colOff>
                    <xdr:row>37</xdr:row>
                    <xdr:rowOff>9525</xdr:rowOff>
                  </from>
                  <to>
                    <xdr:col>1</xdr:col>
                    <xdr:colOff>0</xdr:colOff>
                    <xdr:row>37</xdr:row>
                    <xdr:rowOff>238125</xdr:rowOff>
                  </to>
                </anchor>
              </controlPr>
            </control>
          </mc:Choice>
        </mc:AlternateContent>
        <mc:AlternateContent xmlns:mc="http://schemas.openxmlformats.org/markup-compatibility/2006">
          <mc:Choice Requires="x14">
            <control shapeId="2136" r:id="rId21" name="Drop Down 88">
              <controlPr locked="0" defaultSize="0" autoLine="0" autoPict="0">
                <anchor moveWithCells="1">
                  <from>
                    <xdr:col>0</xdr:col>
                    <xdr:colOff>23813</xdr:colOff>
                    <xdr:row>38</xdr:row>
                    <xdr:rowOff>9525</xdr:rowOff>
                  </from>
                  <to>
                    <xdr:col>1</xdr:col>
                    <xdr:colOff>0</xdr:colOff>
                    <xdr:row>38</xdr:row>
                    <xdr:rowOff>238125</xdr:rowOff>
                  </to>
                </anchor>
              </controlPr>
            </control>
          </mc:Choice>
        </mc:AlternateContent>
        <mc:AlternateContent xmlns:mc="http://schemas.openxmlformats.org/markup-compatibility/2006">
          <mc:Choice Requires="x14">
            <control shapeId="2137" r:id="rId22" name="Drop Down 89">
              <controlPr locked="0" defaultSize="0" autoLine="0" autoPict="0">
                <anchor moveWithCells="1">
                  <from>
                    <xdr:col>0</xdr:col>
                    <xdr:colOff>23813</xdr:colOff>
                    <xdr:row>39</xdr:row>
                    <xdr:rowOff>9525</xdr:rowOff>
                  </from>
                  <to>
                    <xdr:col>1</xdr:col>
                    <xdr:colOff>0</xdr:colOff>
                    <xdr:row>39</xdr:row>
                    <xdr:rowOff>238125</xdr:rowOff>
                  </to>
                </anchor>
              </controlPr>
            </control>
          </mc:Choice>
        </mc:AlternateContent>
        <mc:AlternateContent xmlns:mc="http://schemas.openxmlformats.org/markup-compatibility/2006">
          <mc:Choice Requires="x14">
            <control shapeId="2138" r:id="rId23" name="Drop Down 90">
              <controlPr locked="0" defaultSize="0" autoLine="0" autoPict="0">
                <anchor moveWithCells="1">
                  <from>
                    <xdr:col>2</xdr:col>
                    <xdr:colOff>862013</xdr:colOff>
                    <xdr:row>32</xdr:row>
                    <xdr:rowOff>9525</xdr:rowOff>
                  </from>
                  <to>
                    <xdr:col>4</xdr:col>
                    <xdr:colOff>1038225</xdr:colOff>
                    <xdr:row>32</xdr:row>
                    <xdr:rowOff>238125</xdr:rowOff>
                  </to>
                </anchor>
              </controlPr>
            </control>
          </mc:Choice>
        </mc:AlternateContent>
        <mc:AlternateContent xmlns:mc="http://schemas.openxmlformats.org/markup-compatibility/2006">
          <mc:Choice Requires="x14">
            <control shapeId="2139" r:id="rId24" name="Drop Down 91">
              <controlPr locked="0" defaultSize="0" autoLine="0" autoPict="0">
                <anchor moveWithCells="1">
                  <from>
                    <xdr:col>2</xdr:col>
                    <xdr:colOff>862013</xdr:colOff>
                    <xdr:row>33</xdr:row>
                    <xdr:rowOff>4763</xdr:rowOff>
                  </from>
                  <to>
                    <xdr:col>4</xdr:col>
                    <xdr:colOff>1038225</xdr:colOff>
                    <xdr:row>33</xdr:row>
                    <xdr:rowOff>233363</xdr:rowOff>
                  </to>
                </anchor>
              </controlPr>
            </control>
          </mc:Choice>
        </mc:AlternateContent>
        <mc:AlternateContent xmlns:mc="http://schemas.openxmlformats.org/markup-compatibility/2006">
          <mc:Choice Requires="x14">
            <control shapeId="2140" r:id="rId25" name="Drop Down 92">
              <controlPr locked="0" defaultSize="0" autoLine="0" autoPict="0">
                <anchor moveWithCells="1">
                  <from>
                    <xdr:col>2</xdr:col>
                    <xdr:colOff>862013</xdr:colOff>
                    <xdr:row>34</xdr:row>
                    <xdr:rowOff>4763</xdr:rowOff>
                  </from>
                  <to>
                    <xdr:col>4</xdr:col>
                    <xdr:colOff>1038225</xdr:colOff>
                    <xdr:row>34</xdr:row>
                    <xdr:rowOff>233363</xdr:rowOff>
                  </to>
                </anchor>
              </controlPr>
            </control>
          </mc:Choice>
        </mc:AlternateContent>
        <mc:AlternateContent xmlns:mc="http://schemas.openxmlformats.org/markup-compatibility/2006">
          <mc:Choice Requires="x14">
            <control shapeId="2141" r:id="rId26" name="Drop Down 93">
              <controlPr locked="0" defaultSize="0" autoLine="0" autoPict="0">
                <anchor moveWithCells="1">
                  <from>
                    <xdr:col>2</xdr:col>
                    <xdr:colOff>862013</xdr:colOff>
                    <xdr:row>35</xdr:row>
                    <xdr:rowOff>0</xdr:rowOff>
                  </from>
                  <to>
                    <xdr:col>4</xdr:col>
                    <xdr:colOff>1038225</xdr:colOff>
                    <xdr:row>35</xdr:row>
                    <xdr:rowOff>228600</xdr:rowOff>
                  </to>
                </anchor>
              </controlPr>
            </control>
          </mc:Choice>
        </mc:AlternateContent>
        <mc:AlternateContent xmlns:mc="http://schemas.openxmlformats.org/markup-compatibility/2006">
          <mc:Choice Requires="x14">
            <control shapeId="2142" r:id="rId27" name="Drop Down 94">
              <controlPr locked="0" defaultSize="0" autoLine="0" autoPict="0">
                <anchor moveWithCells="1">
                  <from>
                    <xdr:col>0</xdr:col>
                    <xdr:colOff>23813</xdr:colOff>
                    <xdr:row>37</xdr:row>
                    <xdr:rowOff>9525</xdr:rowOff>
                  </from>
                  <to>
                    <xdr:col>1</xdr:col>
                    <xdr:colOff>0</xdr:colOff>
                    <xdr:row>37</xdr:row>
                    <xdr:rowOff>238125</xdr:rowOff>
                  </to>
                </anchor>
              </controlPr>
            </control>
          </mc:Choice>
        </mc:AlternateContent>
        <mc:AlternateContent xmlns:mc="http://schemas.openxmlformats.org/markup-compatibility/2006">
          <mc:Choice Requires="x14">
            <control shapeId="2143" r:id="rId28" name="Drop Down 95">
              <controlPr locked="0" defaultSize="0" autoLine="0" autoPict="0">
                <anchor moveWithCells="1">
                  <from>
                    <xdr:col>0</xdr:col>
                    <xdr:colOff>23813</xdr:colOff>
                    <xdr:row>38</xdr:row>
                    <xdr:rowOff>9525</xdr:rowOff>
                  </from>
                  <to>
                    <xdr:col>1</xdr:col>
                    <xdr:colOff>0</xdr:colOff>
                    <xdr:row>38</xdr:row>
                    <xdr:rowOff>238125</xdr:rowOff>
                  </to>
                </anchor>
              </controlPr>
            </control>
          </mc:Choice>
        </mc:AlternateContent>
        <mc:AlternateContent xmlns:mc="http://schemas.openxmlformats.org/markup-compatibility/2006">
          <mc:Choice Requires="x14">
            <control shapeId="2144" r:id="rId29" name="Drop Down 96">
              <controlPr locked="0" defaultSize="0" autoLine="0" autoPict="0">
                <anchor moveWithCells="1">
                  <from>
                    <xdr:col>0</xdr:col>
                    <xdr:colOff>23813</xdr:colOff>
                    <xdr:row>38</xdr:row>
                    <xdr:rowOff>9525</xdr:rowOff>
                  </from>
                  <to>
                    <xdr:col>1</xdr:col>
                    <xdr:colOff>0</xdr:colOff>
                    <xdr:row>38</xdr:row>
                    <xdr:rowOff>238125</xdr:rowOff>
                  </to>
                </anchor>
              </controlPr>
            </control>
          </mc:Choice>
        </mc:AlternateContent>
        <mc:AlternateContent xmlns:mc="http://schemas.openxmlformats.org/markup-compatibility/2006">
          <mc:Choice Requires="x14">
            <control shapeId="2145" r:id="rId30" name="Drop Down 97">
              <controlPr locked="0" defaultSize="0" autoLine="0" autoPict="0">
                <anchor moveWithCells="1">
                  <from>
                    <xdr:col>0</xdr:col>
                    <xdr:colOff>23813</xdr:colOff>
                    <xdr:row>39</xdr:row>
                    <xdr:rowOff>9525</xdr:rowOff>
                  </from>
                  <to>
                    <xdr:col>1</xdr:col>
                    <xdr:colOff>0</xdr:colOff>
                    <xdr:row>39</xdr:row>
                    <xdr:rowOff>238125</xdr:rowOff>
                  </to>
                </anchor>
              </controlPr>
            </control>
          </mc:Choice>
        </mc:AlternateContent>
        <mc:AlternateContent xmlns:mc="http://schemas.openxmlformats.org/markup-compatibility/2006">
          <mc:Choice Requires="x14">
            <control shapeId="2146" r:id="rId31" name="Drop Down 98">
              <controlPr locked="0" defaultSize="0" autoLine="0" autoPict="0">
                <anchor moveWithCells="1">
                  <from>
                    <xdr:col>0</xdr:col>
                    <xdr:colOff>23813</xdr:colOff>
                    <xdr:row>39</xdr:row>
                    <xdr:rowOff>9525</xdr:rowOff>
                  </from>
                  <to>
                    <xdr:col>1</xdr:col>
                    <xdr:colOff>0</xdr:colOff>
                    <xdr:row>39</xdr:row>
                    <xdr:rowOff>238125</xdr:rowOff>
                  </to>
                </anchor>
              </controlPr>
            </control>
          </mc:Choice>
        </mc:AlternateContent>
        <mc:AlternateContent xmlns:mc="http://schemas.openxmlformats.org/markup-compatibility/2006">
          <mc:Choice Requires="x14">
            <control shapeId="2147" r:id="rId32" name="Drop Down 99">
              <controlPr locked="0" defaultSize="0" autoLine="0" autoPict="0">
                <anchor moveWithCells="1">
                  <from>
                    <xdr:col>0</xdr:col>
                    <xdr:colOff>23813</xdr:colOff>
                    <xdr:row>39</xdr:row>
                    <xdr:rowOff>9525</xdr:rowOff>
                  </from>
                  <to>
                    <xdr:col>1</xdr:col>
                    <xdr:colOff>0</xdr:colOff>
                    <xdr:row>39</xdr:row>
                    <xdr:rowOff>238125</xdr:rowOff>
                  </to>
                </anchor>
              </controlPr>
            </control>
          </mc:Choice>
        </mc:AlternateContent>
        <mc:AlternateContent xmlns:mc="http://schemas.openxmlformats.org/markup-compatibility/2006">
          <mc:Choice Requires="x14">
            <control shapeId="2148" r:id="rId33" name="Drop Down 100">
              <controlPr locked="0" defaultSize="0" autoLine="0" autoPict="0">
                <anchor moveWithCells="1">
                  <from>
                    <xdr:col>2</xdr:col>
                    <xdr:colOff>862013</xdr:colOff>
                    <xdr:row>33</xdr:row>
                    <xdr:rowOff>9525</xdr:rowOff>
                  </from>
                  <to>
                    <xdr:col>4</xdr:col>
                    <xdr:colOff>1038225</xdr:colOff>
                    <xdr:row>33</xdr:row>
                    <xdr:rowOff>238125</xdr:rowOff>
                  </to>
                </anchor>
              </controlPr>
            </control>
          </mc:Choice>
        </mc:AlternateContent>
        <mc:AlternateContent xmlns:mc="http://schemas.openxmlformats.org/markup-compatibility/2006">
          <mc:Choice Requires="x14">
            <control shapeId="2149" r:id="rId34" name="Drop Down 101">
              <controlPr locked="0" defaultSize="0" autoLine="0" autoPict="0">
                <anchor moveWithCells="1">
                  <from>
                    <xdr:col>2</xdr:col>
                    <xdr:colOff>862013</xdr:colOff>
                    <xdr:row>34</xdr:row>
                    <xdr:rowOff>4763</xdr:rowOff>
                  </from>
                  <to>
                    <xdr:col>4</xdr:col>
                    <xdr:colOff>1038225</xdr:colOff>
                    <xdr:row>34</xdr:row>
                    <xdr:rowOff>233363</xdr:rowOff>
                  </to>
                </anchor>
              </controlPr>
            </control>
          </mc:Choice>
        </mc:AlternateContent>
        <mc:AlternateContent xmlns:mc="http://schemas.openxmlformats.org/markup-compatibility/2006">
          <mc:Choice Requires="x14">
            <control shapeId="2150" r:id="rId35" name="Drop Down 102">
              <controlPr locked="0" defaultSize="0" autoLine="0" autoPict="0">
                <anchor moveWithCells="1">
                  <from>
                    <xdr:col>2</xdr:col>
                    <xdr:colOff>862013</xdr:colOff>
                    <xdr:row>34</xdr:row>
                    <xdr:rowOff>9525</xdr:rowOff>
                  </from>
                  <to>
                    <xdr:col>4</xdr:col>
                    <xdr:colOff>1038225</xdr:colOff>
                    <xdr:row>34</xdr:row>
                    <xdr:rowOff>238125</xdr:rowOff>
                  </to>
                </anchor>
              </controlPr>
            </control>
          </mc:Choice>
        </mc:AlternateContent>
        <mc:AlternateContent xmlns:mc="http://schemas.openxmlformats.org/markup-compatibility/2006">
          <mc:Choice Requires="x14">
            <control shapeId="2151" r:id="rId36" name="Drop Down 103">
              <controlPr locked="0" defaultSize="0" autoLine="0" autoPict="0">
                <anchor moveWithCells="1">
                  <from>
                    <xdr:col>2</xdr:col>
                    <xdr:colOff>862013</xdr:colOff>
                    <xdr:row>35</xdr:row>
                    <xdr:rowOff>4763</xdr:rowOff>
                  </from>
                  <to>
                    <xdr:col>4</xdr:col>
                    <xdr:colOff>1038225</xdr:colOff>
                    <xdr:row>35</xdr:row>
                    <xdr:rowOff>233363</xdr:rowOff>
                  </to>
                </anchor>
              </controlPr>
            </control>
          </mc:Choice>
        </mc:AlternateContent>
        <mc:AlternateContent xmlns:mc="http://schemas.openxmlformats.org/markup-compatibility/2006">
          <mc:Choice Requires="x14">
            <control shapeId="2152" r:id="rId37" name="Drop Down 104">
              <controlPr locked="0" defaultSize="0" autoLine="0" autoPict="0">
                <anchor moveWithCells="1">
                  <from>
                    <xdr:col>2</xdr:col>
                    <xdr:colOff>862013</xdr:colOff>
                    <xdr:row>35</xdr:row>
                    <xdr:rowOff>4763</xdr:rowOff>
                  </from>
                  <to>
                    <xdr:col>4</xdr:col>
                    <xdr:colOff>1038225</xdr:colOff>
                    <xdr:row>35</xdr:row>
                    <xdr:rowOff>233363</xdr:rowOff>
                  </to>
                </anchor>
              </controlPr>
            </control>
          </mc:Choice>
        </mc:AlternateContent>
        <mc:AlternateContent xmlns:mc="http://schemas.openxmlformats.org/markup-compatibility/2006">
          <mc:Choice Requires="x14">
            <control shapeId="2153" r:id="rId38" name="Drop Down 105">
              <controlPr locked="0" defaultSize="0" autoLine="0" autoPict="0">
                <anchor moveWithCells="1">
                  <from>
                    <xdr:col>2</xdr:col>
                    <xdr:colOff>862013</xdr:colOff>
                    <xdr:row>35</xdr:row>
                    <xdr:rowOff>9525</xdr:rowOff>
                  </from>
                  <to>
                    <xdr:col>4</xdr:col>
                    <xdr:colOff>1038225</xdr:colOff>
                    <xdr:row>35</xdr:row>
                    <xdr:rowOff>238125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pageSetUpPr fitToPage="1"/>
  </sheetPr>
  <dimension ref="A1:H38"/>
  <sheetViews>
    <sheetView workbookViewId="0"/>
  </sheetViews>
  <sheetFormatPr baseColWidth="10" defaultColWidth="11.5" defaultRowHeight="15.4" x14ac:dyDescent="0.45"/>
  <cols>
    <col min="1" max="7" width="12.640625" style="1" customWidth="1"/>
    <col min="8" max="16384" width="11.5" style="1"/>
  </cols>
  <sheetData>
    <row r="1" spans="1:8" x14ac:dyDescent="0.45">
      <c r="A1" s="1" t="s">
        <v>19</v>
      </c>
      <c r="H1" s="75">
        <f>COUNTA(A2:G38)</f>
        <v>0</v>
      </c>
    </row>
    <row r="2" spans="1:8" x14ac:dyDescent="0.45">
      <c r="A2" s="178"/>
      <c r="B2" s="178"/>
      <c r="C2" s="178"/>
      <c r="D2" s="178"/>
      <c r="E2" s="178"/>
      <c r="F2" s="178"/>
      <c r="G2" s="178"/>
    </row>
    <row r="3" spans="1:8" x14ac:dyDescent="0.45">
      <c r="A3" s="178"/>
      <c r="B3" s="178"/>
      <c r="C3" s="178"/>
      <c r="D3" s="178"/>
      <c r="E3" s="178"/>
      <c r="F3" s="178"/>
      <c r="G3" s="178"/>
    </row>
    <row r="4" spans="1:8" x14ac:dyDescent="0.45">
      <c r="A4" s="178"/>
      <c r="B4" s="178"/>
      <c r="C4" s="178"/>
      <c r="D4" s="178"/>
      <c r="E4" s="178"/>
      <c r="F4" s="178"/>
      <c r="G4" s="178"/>
    </row>
    <row r="5" spans="1:8" x14ac:dyDescent="0.45">
      <c r="A5" s="178"/>
      <c r="B5" s="178"/>
      <c r="C5" s="178"/>
      <c r="D5" s="178"/>
      <c r="E5" s="178"/>
      <c r="F5" s="178"/>
      <c r="G5" s="178"/>
    </row>
    <row r="6" spans="1:8" x14ac:dyDescent="0.45">
      <c r="A6" s="178"/>
      <c r="B6" s="178"/>
      <c r="C6" s="178"/>
      <c r="D6" s="178"/>
      <c r="E6" s="178"/>
      <c r="F6" s="178"/>
      <c r="G6" s="178"/>
    </row>
    <row r="7" spans="1:8" x14ac:dyDescent="0.45">
      <c r="A7" s="178"/>
      <c r="B7" s="178"/>
      <c r="C7" s="178"/>
      <c r="D7" s="178"/>
      <c r="E7" s="178"/>
      <c r="F7" s="178"/>
      <c r="G7" s="178"/>
    </row>
    <row r="8" spans="1:8" x14ac:dyDescent="0.45">
      <c r="A8" s="178"/>
      <c r="B8" s="178"/>
      <c r="C8" s="178"/>
      <c r="D8" s="178"/>
      <c r="E8" s="178"/>
      <c r="F8" s="178"/>
      <c r="G8" s="178"/>
    </row>
    <row r="9" spans="1:8" x14ac:dyDescent="0.45">
      <c r="A9" s="178"/>
      <c r="B9" s="178"/>
      <c r="C9" s="178"/>
      <c r="D9" s="178"/>
      <c r="E9" s="178"/>
      <c r="F9" s="178"/>
      <c r="G9" s="178"/>
    </row>
    <row r="10" spans="1:8" x14ac:dyDescent="0.45">
      <c r="A10" s="178"/>
      <c r="B10" s="178"/>
      <c r="C10" s="178"/>
      <c r="D10" s="178"/>
      <c r="E10" s="178"/>
      <c r="F10" s="178"/>
      <c r="G10" s="178"/>
    </row>
    <row r="11" spans="1:8" x14ac:dyDescent="0.45">
      <c r="A11" s="178"/>
      <c r="B11" s="178"/>
      <c r="C11" s="178"/>
      <c r="D11" s="178"/>
      <c r="E11" s="178"/>
      <c r="F11" s="178"/>
      <c r="G11" s="178"/>
    </row>
    <row r="12" spans="1:8" x14ac:dyDescent="0.45">
      <c r="A12" s="178"/>
      <c r="B12" s="178"/>
      <c r="C12" s="178"/>
      <c r="D12" s="178"/>
      <c r="E12" s="178"/>
      <c r="F12" s="178"/>
      <c r="G12" s="178"/>
    </row>
    <row r="13" spans="1:8" x14ac:dyDescent="0.45">
      <c r="A13" s="178"/>
      <c r="B13" s="178"/>
      <c r="C13" s="178"/>
      <c r="D13" s="178"/>
      <c r="E13" s="178"/>
      <c r="F13" s="178"/>
      <c r="G13" s="178"/>
    </row>
    <row r="14" spans="1:8" x14ac:dyDescent="0.45">
      <c r="A14" s="178"/>
      <c r="B14" s="178"/>
      <c r="C14" s="178"/>
      <c r="D14" s="178"/>
      <c r="E14" s="178"/>
      <c r="F14" s="178"/>
      <c r="G14" s="178"/>
    </row>
    <row r="15" spans="1:8" x14ac:dyDescent="0.45">
      <c r="A15" s="178"/>
      <c r="B15" s="178"/>
      <c r="C15" s="178"/>
      <c r="D15" s="178"/>
      <c r="E15" s="178"/>
      <c r="F15" s="178"/>
      <c r="G15" s="178"/>
    </row>
    <row r="16" spans="1:8" x14ac:dyDescent="0.45">
      <c r="A16" s="178"/>
      <c r="B16" s="178"/>
      <c r="C16" s="178"/>
      <c r="D16" s="178"/>
      <c r="E16" s="178"/>
      <c r="F16" s="178"/>
      <c r="G16" s="178"/>
    </row>
    <row r="17" spans="1:7" x14ac:dyDescent="0.45">
      <c r="A17" s="178"/>
      <c r="B17" s="178"/>
      <c r="C17" s="178"/>
      <c r="D17" s="178"/>
      <c r="E17" s="178"/>
      <c r="F17" s="178"/>
      <c r="G17" s="178"/>
    </row>
    <row r="18" spans="1:7" x14ac:dyDescent="0.45">
      <c r="A18" s="178"/>
      <c r="B18" s="178"/>
      <c r="C18" s="178"/>
      <c r="D18" s="178"/>
      <c r="E18" s="178"/>
      <c r="F18" s="178"/>
      <c r="G18" s="178"/>
    </row>
    <row r="19" spans="1:7" x14ac:dyDescent="0.45">
      <c r="A19" s="178"/>
      <c r="B19" s="178"/>
      <c r="C19" s="178"/>
      <c r="D19" s="178"/>
      <c r="E19" s="178"/>
      <c r="F19" s="178"/>
      <c r="G19" s="178"/>
    </row>
    <row r="20" spans="1:7" x14ac:dyDescent="0.45">
      <c r="A20" s="178"/>
      <c r="B20" s="178"/>
      <c r="C20" s="178"/>
      <c r="D20" s="178"/>
      <c r="E20" s="178"/>
      <c r="F20" s="178"/>
      <c r="G20" s="178"/>
    </row>
    <row r="21" spans="1:7" x14ac:dyDescent="0.45">
      <c r="A21" s="178"/>
      <c r="B21" s="178"/>
      <c r="C21" s="178"/>
      <c r="D21" s="178"/>
      <c r="E21" s="178"/>
      <c r="F21" s="178"/>
      <c r="G21" s="178"/>
    </row>
    <row r="22" spans="1:7" x14ac:dyDescent="0.45">
      <c r="A22" s="178"/>
      <c r="B22" s="178"/>
      <c r="C22" s="178"/>
      <c r="D22" s="178"/>
      <c r="E22" s="178"/>
      <c r="F22" s="178"/>
      <c r="G22" s="178"/>
    </row>
    <row r="23" spans="1:7" x14ac:dyDescent="0.45">
      <c r="A23" s="178"/>
      <c r="B23" s="178"/>
      <c r="C23" s="178"/>
      <c r="D23" s="178"/>
      <c r="E23" s="178"/>
      <c r="F23" s="178"/>
      <c r="G23" s="178"/>
    </row>
    <row r="24" spans="1:7" x14ac:dyDescent="0.45">
      <c r="A24" s="178"/>
      <c r="B24" s="178"/>
      <c r="C24" s="178"/>
      <c r="D24" s="178"/>
      <c r="E24" s="178"/>
      <c r="F24" s="178"/>
      <c r="G24" s="178"/>
    </row>
    <row r="25" spans="1:7" x14ac:dyDescent="0.45">
      <c r="A25" s="178"/>
      <c r="B25" s="178"/>
      <c r="C25" s="178"/>
      <c r="D25" s="178"/>
      <c r="E25" s="178"/>
      <c r="F25" s="178"/>
      <c r="G25" s="178"/>
    </row>
    <row r="26" spans="1:7" x14ac:dyDescent="0.45">
      <c r="A26" s="178"/>
      <c r="B26" s="178"/>
      <c r="C26" s="178"/>
      <c r="D26" s="178"/>
      <c r="E26" s="178"/>
      <c r="F26" s="178"/>
      <c r="G26" s="178"/>
    </row>
    <row r="27" spans="1:7" x14ac:dyDescent="0.45">
      <c r="A27" s="178"/>
      <c r="B27" s="178"/>
      <c r="C27" s="178"/>
      <c r="D27" s="178"/>
      <c r="E27" s="178"/>
      <c r="F27" s="178"/>
      <c r="G27" s="178"/>
    </row>
    <row r="28" spans="1:7" x14ac:dyDescent="0.45">
      <c r="A28" s="178"/>
      <c r="B28" s="178"/>
      <c r="C28" s="178"/>
      <c r="D28" s="178"/>
      <c r="E28" s="178"/>
      <c r="F28" s="178"/>
      <c r="G28" s="178"/>
    </row>
    <row r="29" spans="1:7" x14ac:dyDescent="0.45">
      <c r="A29" s="178"/>
      <c r="B29" s="178"/>
      <c r="C29" s="178"/>
      <c r="D29" s="178"/>
      <c r="E29" s="178"/>
      <c r="F29" s="178"/>
      <c r="G29" s="178"/>
    </row>
    <row r="30" spans="1:7" x14ac:dyDescent="0.45">
      <c r="A30" s="178"/>
      <c r="B30" s="178"/>
      <c r="C30" s="178"/>
      <c r="D30" s="178"/>
      <c r="E30" s="178"/>
      <c r="F30" s="178"/>
      <c r="G30" s="178"/>
    </row>
    <row r="31" spans="1:7" x14ac:dyDescent="0.45">
      <c r="A31" s="178"/>
      <c r="B31" s="178"/>
      <c r="C31" s="178"/>
      <c r="D31" s="178"/>
      <c r="E31" s="178"/>
      <c r="F31" s="178"/>
      <c r="G31" s="178"/>
    </row>
    <row r="32" spans="1:7" x14ac:dyDescent="0.45">
      <c r="A32" s="178"/>
      <c r="B32" s="178"/>
      <c r="C32" s="178"/>
      <c r="D32" s="178"/>
      <c r="E32" s="178"/>
      <c r="F32" s="178"/>
      <c r="G32" s="178"/>
    </row>
    <row r="33" spans="1:7" x14ac:dyDescent="0.45">
      <c r="A33" s="178"/>
      <c r="B33" s="178"/>
      <c r="C33" s="178"/>
      <c r="D33" s="178"/>
      <c r="E33" s="178"/>
      <c r="F33" s="178"/>
      <c r="G33" s="178"/>
    </row>
    <row r="34" spans="1:7" x14ac:dyDescent="0.45">
      <c r="A34" s="178"/>
      <c r="B34" s="178"/>
      <c r="C34" s="178"/>
      <c r="D34" s="178"/>
      <c r="E34" s="178"/>
      <c r="F34" s="178"/>
      <c r="G34" s="178"/>
    </row>
    <row r="35" spans="1:7" x14ac:dyDescent="0.45">
      <c r="A35" s="178"/>
      <c r="B35" s="178"/>
      <c r="C35" s="178"/>
      <c r="D35" s="178"/>
      <c r="E35" s="178"/>
      <c r="F35" s="178"/>
      <c r="G35" s="178"/>
    </row>
    <row r="36" spans="1:7" x14ac:dyDescent="0.45">
      <c r="A36" s="178"/>
      <c r="B36" s="178"/>
      <c r="C36" s="178"/>
      <c r="D36" s="178"/>
      <c r="E36" s="178"/>
      <c r="F36" s="178"/>
      <c r="G36" s="178"/>
    </row>
    <row r="37" spans="1:7" x14ac:dyDescent="0.45">
      <c r="A37" s="178"/>
      <c r="B37" s="178"/>
      <c r="C37" s="178"/>
      <c r="D37" s="178"/>
      <c r="E37" s="178"/>
      <c r="F37" s="178"/>
      <c r="G37" s="178"/>
    </row>
    <row r="38" spans="1:7" x14ac:dyDescent="0.45">
      <c r="A38" s="178"/>
      <c r="B38" s="178"/>
      <c r="C38" s="178"/>
      <c r="D38" s="178"/>
      <c r="E38" s="178"/>
      <c r="F38" s="178"/>
      <c r="G38" s="178"/>
    </row>
  </sheetData>
  <sheetProtection password="CAA1" sheet="1" objects="1" scenarios="1"/>
  <mergeCells count="37">
    <mergeCell ref="A38:G38"/>
    <mergeCell ref="A34:G34"/>
    <mergeCell ref="A35:G35"/>
    <mergeCell ref="A36:G36"/>
    <mergeCell ref="A37:G37"/>
    <mergeCell ref="A30:G30"/>
    <mergeCell ref="A31:G31"/>
    <mergeCell ref="A32:G32"/>
    <mergeCell ref="A33:G33"/>
    <mergeCell ref="A26:G26"/>
    <mergeCell ref="A27:G27"/>
    <mergeCell ref="A28:G28"/>
    <mergeCell ref="A29:G29"/>
    <mergeCell ref="A22:G22"/>
    <mergeCell ref="A23:G23"/>
    <mergeCell ref="A24:G24"/>
    <mergeCell ref="A25:G25"/>
    <mergeCell ref="A18:G18"/>
    <mergeCell ref="A19:G19"/>
    <mergeCell ref="A20:G20"/>
    <mergeCell ref="A21:G21"/>
    <mergeCell ref="A15:G15"/>
    <mergeCell ref="A16:G16"/>
    <mergeCell ref="A17:G17"/>
    <mergeCell ref="A12:G12"/>
    <mergeCell ref="A13:G13"/>
    <mergeCell ref="A2:G2"/>
    <mergeCell ref="A3:G3"/>
    <mergeCell ref="A4:G4"/>
    <mergeCell ref="A5:G5"/>
    <mergeCell ref="A14:G14"/>
    <mergeCell ref="A10:G10"/>
    <mergeCell ref="A11:G11"/>
    <mergeCell ref="A6:G6"/>
    <mergeCell ref="A7:G7"/>
    <mergeCell ref="A8:G8"/>
    <mergeCell ref="A9:G9"/>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workbookViewId="0">
      <selection activeCell="A2" sqref="A2:G2"/>
    </sheetView>
  </sheetViews>
  <sheetFormatPr baseColWidth="10" defaultColWidth="11.5" defaultRowHeight="15.4" x14ac:dyDescent="0.45"/>
  <cols>
    <col min="1" max="1" width="13.140625" style="97" customWidth="1"/>
    <col min="2" max="2" width="55.140625" style="97" customWidth="1"/>
    <col min="3" max="256" width="11.5" style="97"/>
    <col min="257" max="257" width="13.140625" style="97" customWidth="1"/>
    <col min="258" max="258" width="55.140625" style="97" customWidth="1"/>
    <col min="259" max="512" width="11.5" style="97"/>
    <col min="513" max="513" width="13.140625" style="97" customWidth="1"/>
    <col min="514" max="514" width="55.140625" style="97" customWidth="1"/>
    <col min="515" max="768" width="11.5" style="97"/>
    <col min="769" max="769" width="13.140625" style="97" customWidth="1"/>
    <col min="770" max="770" width="55.140625" style="97" customWidth="1"/>
    <col min="771" max="1024" width="11.5" style="97"/>
    <col min="1025" max="1025" width="13.140625" style="97" customWidth="1"/>
    <col min="1026" max="1026" width="55.140625" style="97" customWidth="1"/>
    <col min="1027" max="1280" width="11.5" style="97"/>
    <col min="1281" max="1281" width="13.140625" style="97" customWidth="1"/>
    <col min="1282" max="1282" width="55.140625" style="97" customWidth="1"/>
    <col min="1283" max="1536" width="11.5" style="97"/>
    <col min="1537" max="1537" width="13.140625" style="97" customWidth="1"/>
    <col min="1538" max="1538" width="55.140625" style="97" customWidth="1"/>
    <col min="1539" max="1792" width="11.5" style="97"/>
    <col min="1793" max="1793" width="13.140625" style="97" customWidth="1"/>
    <col min="1794" max="1794" width="55.140625" style="97" customWidth="1"/>
    <col min="1795" max="2048" width="11.5" style="97"/>
    <col min="2049" max="2049" width="13.140625" style="97" customWidth="1"/>
    <col min="2050" max="2050" width="55.140625" style="97" customWidth="1"/>
    <col min="2051" max="2304" width="11.5" style="97"/>
    <col min="2305" max="2305" width="13.140625" style="97" customWidth="1"/>
    <col min="2306" max="2306" width="55.140625" style="97" customWidth="1"/>
    <col min="2307" max="2560" width="11.5" style="97"/>
    <col min="2561" max="2561" width="13.140625" style="97" customWidth="1"/>
    <col min="2562" max="2562" width="55.140625" style="97" customWidth="1"/>
    <col min="2563" max="2816" width="11.5" style="97"/>
    <col min="2817" max="2817" width="13.140625" style="97" customWidth="1"/>
    <col min="2818" max="2818" width="55.140625" style="97" customWidth="1"/>
    <col min="2819" max="3072" width="11.5" style="97"/>
    <col min="3073" max="3073" width="13.140625" style="97" customWidth="1"/>
    <col min="3074" max="3074" width="55.140625" style="97" customWidth="1"/>
    <col min="3075" max="3328" width="11.5" style="97"/>
    <col min="3329" max="3329" width="13.140625" style="97" customWidth="1"/>
    <col min="3330" max="3330" width="55.140625" style="97" customWidth="1"/>
    <col min="3331" max="3584" width="11.5" style="97"/>
    <col min="3585" max="3585" width="13.140625" style="97" customWidth="1"/>
    <col min="3586" max="3586" width="55.140625" style="97" customWidth="1"/>
    <col min="3587" max="3840" width="11.5" style="97"/>
    <col min="3841" max="3841" width="13.140625" style="97" customWidth="1"/>
    <col min="3842" max="3842" width="55.140625" style="97" customWidth="1"/>
    <col min="3843" max="4096" width="11.5" style="97"/>
    <col min="4097" max="4097" width="13.140625" style="97" customWidth="1"/>
    <col min="4098" max="4098" width="55.140625" style="97" customWidth="1"/>
    <col min="4099" max="4352" width="11.5" style="97"/>
    <col min="4353" max="4353" width="13.140625" style="97" customWidth="1"/>
    <col min="4354" max="4354" width="55.140625" style="97" customWidth="1"/>
    <col min="4355" max="4608" width="11.5" style="97"/>
    <col min="4609" max="4609" width="13.140625" style="97" customWidth="1"/>
    <col min="4610" max="4610" width="55.140625" style="97" customWidth="1"/>
    <col min="4611" max="4864" width="11.5" style="97"/>
    <col min="4865" max="4865" width="13.140625" style="97" customWidth="1"/>
    <col min="4866" max="4866" width="55.140625" style="97" customWidth="1"/>
    <col min="4867" max="5120" width="11.5" style="97"/>
    <col min="5121" max="5121" width="13.140625" style="97" customWidth="1"/>
    <col min="5122" max="5122" width="55.140625" style="97" customWidth="1"/>
    <col min="5123" max="5376" width="11.5" style="97"/>
    <col min="5377" max="5377" width="13.140625" style="97" customWidth="1"/>
    <col min="5378" max="5378" width="55.140625" style="97" customWidth="1"/>
    <col min="5379" max="5632" width="11.5" style="97"/>
    <col min="5633" max="5633" width="13.140625" style="97" customWidth="1"/>
    <col min="5634" max="5634" width="55.140625" style="97" customWidth="1"/>
    <col min="5635" max="5888" width="11.5" style="97"/>
    <col min="5889" max="5889" width="13.140625" style="97" customWidth="1"/>
    <col min="5890" max="5890" width="55.140625" style="97" customWidth="1"/>
    <col min="5891" max="6144" width="11.5" style="97"/>
    <col min="6145" max="6145" width="13.140625" style="97" customWidth="1"/>
    <col min="6146" max="6146" width="55.140625" style="97" customWidth="1"/>
    <col min="6147" max="6400" width="11.5" style="97"/>
    <col min="6401" max="6401" width="13.140625" style="97" customWidth="1"/>
    <col min="6402" max="6402" width="55.140625" style="97" customWidth="1"/>
    <col min="6403" max="6656" width="11.5" style="97"/>
    <col min="6657" max="6657" width="13.140625" style="97" customWidth="1"/>
    <col min="6658" max="6658" width="55.140625" style="97" customWidth="1"/>
    <col min="6659" max="6912" width="11.5" style="97"/>
    <col min="6913" max="6913" width="13.140625" style="97" customWidth="1"/>
    <col min="6914" max="6914" width="55.140625" style="97" customWidth="1"/>
    <col min="6915" max="7168" width="11.5" style="97"/>
    <col min="7169" max="7169" width="13.140625" style="97" customWidth="1"/>
    <col min="7170" max="7170" width="55.140625" style="97" customWidth="1"/>
    <col min="7171" max="7424" width="11.5" style="97"/>
    <col min="7425" max="7425" width="13.140625" style="97" customWidth="1"/>
    <col min="7426" max="7426" width="55.140625" style="97" customWidth="1"/>
    <col min="7427" max="7680" width="11.5" style="97"/>
    <col min="7681" max="7681" width="13.140625" style="97" customWidth="1"/>
    <col min="7682" max="7682" width="55.140625" style="97" customWidth="1"/>
    <col min="7683" max="7936" width="11.5" style="97"/>
    <col min="7937" max="7937" width="13.140625" style="97" customWidth="1"/>
    <col min="7938" max="7938" width="55.140625" style="97" customWidth="1"/>
    <col min="7939" max="8192" width="11.5" style="97"/>
    <col min="8193" max="8193" width="13.140625" style="97" customWidth="1"/>
    <col min="8194" max="8194" width="55.140625" style="97" customWidth="1"/>
    <col min="8195" max="8448" width="11.5" style="97"/>
    <col min="8449" max="8449" width="13.140625" style="97" customWidth="1"/>
    <col min="8450" max="8450" width="55.140625" style="97" customWidth="1"/>
    <col min="8451" max="8704" width="11.5" style="97"/>
    <col min="8705" max="8705" width="13.140625" style="97" customWidth="1"/>
    <col min="8706" max="8706" width="55.140625" style="97" customWidth="1"/>
    <col min="8707" max="8960" width="11.5" style="97"/>
    <col min="8961" max="8961" width="13.140625" style="97" customWidth="1"/>
    <col min="8962" max="8962" width="55.140625" style="97" customWidth="1"/>
    <col min="8963" max="9216" width="11.5" style="97"/>
    <col min="9217" max="9217" width="13.140625" style="97" customWidth="1"/>
    <col min="9218" max="9218" width="55.140625" style="97" customWidth="1"/>
    <col min="9219" max="9472" width="11.5" style="97"/>
    <col min="9473" max="9473" width="13.140625" style="97" customWidth="1"/>
    <col min="9474" max="9474" width="55.140625" style="97" customWidth="1"/>
    <col min="9475" max="9728" width="11.5" style="97"/>
    <col min="9729" max="9729" width="13.140625" style="97" customWidth="1"/>
    <col min="9730" max="9730" width="55.140625" style="97" customWidth="1"/>
    <col min="9731" max="9984" width="11.5" style="97"/>
    <col min="9985" max="9985" width="13.140625" style="97" customWidth="1"/>
    <col min="9986" max="9986" width="55.140625" style="97" customWidth="1"/>
    <col min="9987" max="10240" width="11.5" style="97"/>
    <col min="10241" max="10241" width="13.140625" style="97" customWidth="1"/>
    <col min="10242" max="10242" width="55.140625" style="97" customWidth="1"/>
    <col min="10243" max="10496" width="11.5" style="97"/>
    <col min="10497" max="10497" width="13.140625" style="97" customWidth="1"/>
    <col min="10498" max="10498" width="55.140625" style="97" customWidth="1"/>
    <col min="10499" max="10752" width="11.5" style="97"/>
    <col min="10753" max="10753" width="13.140625" style="97" customWidth="1"/>
    <col min="10754" max="10754" width="55.140625" style="97" customWidth="1"/>
    <col min="10755" max="11008" width="11.5" style="97"/>
    <col min="11009" max="11009" width="13.140625" style="97" customWidth="1"/>
    <col min="11010" max="11010" width="55.140625" style="97" customWidth="1"/>
    <col min="11011" max="11264" width="11.5" style="97"/>
    <col min="11265" max="11265" width="13.140625" style="97" customWidth="1"/>
    <col min="11266" max="11266" width="55.140625" style="97" customWidth="1"/>
    <col min="11267" max="11520" width="11.5" style="97"/>
    <col min="11521" max="11521" width="13.140625" style="97" customWidth="1"/>
    <col min="11522" max="11522" width="55.140625" style="97" customWidth="1"/>
    <col min="11523" max="11776" width="11.5" style="97"/>
    <col min="11777" max="11777" width="13.140625" style="97" customWidth="1"/>
    <col min="11778" max="11778" width="55.140625" style="97" customWidth="1"/>
    <col min="11779" max="12032" width="11.5" style="97"/>
    <col min="12033" max="12033" width="13.140625" style="97" customWidth="1"/>
    <col min="12034" max="12034" width="55.140625" style="97" customWidth="1"/>
    <col min="12035" max="12288" width="11.5" style="97"/>
    <col min="12289" max="12289" width="13.140625" style="97" customWidth="1"/>
    <col min="12290" max="12290" width="55.140625" style="97" customWidth="1"/>
    <col min="12291" max="12544" width="11.5" style="97"/>
    <col min="12545" max="12545" width="13.140625" style="97" customWidth="1"/>
    <col min="12546" max="12546" width="55.140625" style="97" customWidth="1"/>
    <col min="12547" max="12800" width="11.5" style="97"/>
    <col min="12801" max="12801" width="13.140625" style="97" customWidth="1"/>
    <col min="12802" max="12802" width="55.140625" style="97" customWidth="1"/>
    <col min="12803" max="13056" width="11.5" style="97"/>
    <col min="13057" max="13057" width="13.140625" style="97" customWidth="1"/>
    <col min="13058" max="13058" width="55.140625" style="97" customWidth="1"/>
    <col min="13059" max="13312" width="11.5" style="97"/>
    <col min="13313" max="13313" width="13.140625" style="97" customWidth="1"/>
    <col min="13314" max="13314" width="55.140625" style="97" customWidth="1"/>
    <col min="13315" max="13568" width="11.5" style="97"/>
    <col min="13569" max="13569" width="13.140625" style="97" customWidth="1"/>
    <col min="13570" max="13570" width="55.140625" style="97" customWidth="1"/>
    <col min="13571" max="13824" width="11.5" style="97"/>
    <col min="13825" max="13825" width="13.140625" style="97" customWidth="1"/>
    <col min="13826" max="13826" width="55.140625" style="97" customWidth="1"/>
    <col min="13827" max="14080" width="11.5" style="97"/>
    <col min="14081" max="14081" width="13.140625" style="97" customWidth="1"/>
    <col min="14082" max="14082" width="55.140625" style="97" customWidth="1"/>
    <col min="14083" max="14336" width="11.5" style="97"/>
    <col min="14337" max="14337" width="13.140625" style="97" customWidth="1"/>
    <col min="14338" max="14338" width="55.140625" style="97" customWidth="1"/>
    <col min="14339" max="14592" width="11.5" style="97"/>
    <col min="14593" max="14593" width="13.140625" style="97" customWidth="1"/>
    <col min="14594" max="14594" width="55.140625" style="97" customWidth="1"/>
    <col min="14595" max="14848" width="11.5" style="97"/>
    <col min="14849" max="14849" width="13.140625" style="97" customWidth="1"/>
    <col min="14850" max="14850" width="55.140625" style="97" customWidth="1"/>
    <col min="14851" max="15104" width="11.5" style="97"/>
    <col min="15105" max="15105" width="13.140625" style="97" customWidth="1"/>
    <col min="15106" max="15106" width="55.140625" style="97" customWidth="1"/>
    <col min="15107" max="15360" width="11.5" style="97"/>
    <col min="15361" max="15361" width="13.140625" style="97" customWidth="1"/>
    <col min="15362" max="15362" width="55.140625" style="97" customWidth="1"/>
    <col min="15363" max="15616" width="11.5" style="97"/>
    <col min="15617" max="15617" width="13.140625" style="97" customWidth="1"/>
    <col min="15618" max="15618" width="55.140625" style="97" customWidth="1"/>
    <col min="15619" max="15872" width="11.5" style="97"/>
    <col min="15873" max="15873" width="13.140625" style="97" customWidth="1"/>
    <col min="15874" max="15874" width="55.140625" style="97" customWidth="1"/>
    <col min="15875" max="16128" width="11.5" style="97"/>
    <col min="16129" max="16129" width="13.140625" style="97" customWidth="1"/>
    <col min="16130" max="16130" width="55.140625" style="97" customWidth="1"/>
    <col min="16131" max="16384" width="11.5" style="97"/>
  </cols>
  <sheetData>
    <row r="1" spans="1:3" ht="15.75" thickBot="1" x14ac:dyDescent="0.5">
      <c r="A1" s="109" t="s">
        <v>194</v>
      </c>
      <c r="B1" s="106">
        <v>16</v>
      </c>
      <c r="C1" s="97">
        <f>MAX($A$3:$A$18)-1</f>
        <v>15</v>
      </c>
    </row>
    <row r="2" spans="1:3" ht="15.75" thickTop="1" x14ac:dyDescent="0.45">
      <c r="A2" s="110" t="s">
        <v>36</v>
      </c>
      <c r="B2" s="108" t="s">
        <v>37</v>
      </c>
      <c r="C2" s="97" t="s">
        <v>38</v>
      </c>
    </row>
    <row r="3" spans="1:3" x14ac:dyDescent="0.45">
      <c r="A3" s="111">
        <v>1</v>
      </c>
      <c r="B3" s="112" t="s">
        <v>261</v>
      </c>
      <c r="C3" s="103"/>
    </row>
    <row r="4" spans="1:3" x14ac:dyDescent="0.45">
      <c r="A4" s="111">
        <v>2</v>
      </c>
      <c r="B4" s="112" t="s">
        <v>262</v>
      </c>
      <c r="C4" s="97" t="s">
        <v>40</v>
      </c>
    </row>
    <row r="5" spans="1:3" x14ac:dyDescent="0.45">
      <c r="A5" s="111">
        <v>3</v>
      </c>
      <c r="B5" s="112" t="s">
        <v>263</v>
      </c>
    </row>
    <row r="6" spans="1:3" x14ac:dyDescent="0.45">
      <c r="A6" s="111">
        <v>4</v>
      </c>
      <c r="B6" s="112" t="s">
        <v>264</v>
      </c>
      <c r="C6" s="97" t="s">
        <v>40</v>
      </c>
    </row>
    <row r="7" spans="1:3" ht="26.25" x14ac:dyDescent="0.45">
      <c r="A7" s="111">
        <v>5</v>
      </c>
      <c r="B7" s="112" t="s">
        <v>265</v>
      </c>
    </row>
    <row r="8" spans="1:3" ht="26.25" x14ac:dyDescent="0.45">
      <c r="A8" s="111">
        <v>6</v>
      </c>
      <c r="B8" s="112" t="s">
        <v>266</v>
      </c>
    </row>
    <row r="9" spans="1:3" ht="26.25" x14ac:dyDescent="0.45">
      <c r="A9" s="111">
        <v>7</v>
      </c>
      <c r="B9" s="112" t="s">
        <v>267</v>
      </c>
    </row>
    <row r="10" spans="1:3" x14ac:dyDescent="0.45">
      <c r="A10" s="111">
        <v>8</v>
      </c>
      <c r="B10" s="112" t="s">
        <v>268</v>
      </c>
    </row>
    <row r="11" spans="1:3" x14ac:dyDescent="0.45">
      <c r="A11" s="111">
        <v>9</v>
      </c>
      <c r="B11" s="112" t="s">
        <v>269</v>
      </c>
    </row>
    <row r="12" spans="1:3" x14ac:dyDescent="0.45">
      <c r="A12" s="111">
        <v>10</v>
      </c>
      <c r="B12" s="112" t="s">
        <v>270</v>
      </c>
    </row>
    <row r="13" spans="1:3" x14ac:dyDescent="0.45">
      <c r="A13" s="111">
        <v>11</v>
      </c>
      <c r="B13" s="112" t="s">
        <v>271</v>
      </c>
    </row>
    <row r="14" spans="1:3" ht="26.25" x14ac:dyDescent="0.45">
      <c r="A14" s="111">
        <v>12</v>
      </c>
      <c r="B14" s="112" t="s">
        <v>272</v>
      </c>
    </row>
    <row r="15" spans="1:3" ht="26.25" x14ac:dyDescent="0.45">
      <c r="A15" s="111">
        <v>13</v>
      </c>
      <c r="B15" s="112" t="s">
        <v>273</v>
      </c>
    </row>
    <row r="16" spans="1:3" x14ac:dyDescent="0.45">
      <c r="A16" s="111">
        <v>14</v>
      </c>
      <c r="B16" s="112" t="s">
        <v>274</v>
      </c>
    </row>
    <row r="17" spans="1:3" x14ac:dyDescent="0.45">
      <c r="A17" s="111">
        <v>15</v>
      </c>
      <c r="B17" s="111" t="s">
        <v>6</v>
      </c>
      <c r="C17" s="103"/>
    </row>
    <row r="18" spans="1:3" x14ac:dyDescent="0.45">
      <c r="A18" s="111">
        <v>16</v>
      </c>
      <c r="B18" s="109"/>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workbookViewId="0">
      <selection activeCell="A2" sqref="A2:G2"/>
    </sheetView>
  </sheetViews>
  <sheetFormatPr baseColWidth="10" defaultColWidth="11.5" defaultRowHeight="15.4" x14ac:dyDescent="0.45"/>
  <cols>
    <col min="1" max="1" width="24.5" style="109" customWidth="1"/>
    <col min="2" max="2" width="55.140625" style="104" customWidth="1"/>
    <col min="3" max="256" width="11.5" style="109"/>
    <col min="257" max="257" width="24.5" style="109" customWidth="1"/>
    <col min="258" max="258" width="55.140625" style="109" customWidth="1"/>
    <col min="259" max="512" width="11.5" style="109"/>
    <col min="513" max="513" width="24.5" style="109" customWidth="1"/>
    <col min="514" max="514" width="55.140625" style="109" customWidth="1"/>
    <col min="515" max="768" width="11.5" style="109"/>
    <col min="769" max="769" width="24.5" style="109" customWidth="1"/>
    <col min="770" max="770" width="55.140625" style="109" customWidth="1"/>
    <col min="771" max="1024" width="11.5" style="109"/>
    <col min="1025" max="1025" width="24.5" style="109" customWidth="1"/>
    <col min="1026" max="1026" width="55.140625" style="109" customWidth="1"/>
    <col min="1027" max="1280" width="11.5" style="109"/>
    <col min="1281" max="1281" width="24.5" style="109" customWidth="1"/>
    <col min="1282" max="1282" width="55.140625" style="109" customWidth="1"/>
    <col min="1283" max="1536" width="11.5" style="109"/>
    <col min="1537" max="1537" width="24.5" style="109" customWidth="1"/>
    <col min="1538" max="1538" width="55.140625" style="109" customWidth="1"/>
    <col min="1539" max="1792" width="11.5" style="109"/>
    <col min="1793" max="1793" width="24.5" style="109" customWidth="1"/>
    <col min="1794" max="1794" width="55.140625" style="109" customWidth="1"/>
    <col min="1795" max="2048" width="11.5" style="109"/>
    <col min="2049" max="2049" width="24.5" style="109" customWidth="1"/>
    <col min="2050" max="2050" width="55.140625" style="109" customWidth="1"/>
    <col min="2051" max="2304" width="11.5" style="109"/>
    <col min="2305" max="2305" width="24.5" style="109" customWidth="1"/>
    <col min="2306" max="2306" width="55.140625" style="109" customWidth="1"/>
    <col min="2307" max="2560" width="11.5" style="109"/>
    <col min="2561" max="2561" width="24.5" style="109" customWidth="1"/>
    <col min="2562" max="2562" width="55.140625" style="109" customWidth="1"/>
    <col min="2563" max="2816" width="11.5" style="109"/>
    <col min="2817" max="2817" width="24.5" style="109" customWidth="1"/>
    <col min="2818" max="2818" width="55.140625" style="109" customWidth="1"/>
    <col min="2819" max="3072" width="11.5" style="109"/>
    <col min="3073" max="3073" width="24.5" style="109" customWidth="1"/>
    <col min="3074" max="3074" width="55.140625" style="109" customWidth="1"/>
    <col min="3075" max="3328" width="11.5" style="109"/>
    <col min="3329" max="3329" width="24.5" style="109" customWidth="1"/>
    <col min="3330" max="3330" width="55.140625" style="109" customWidth="1"/>
    <col min="3331" max="3584" width="11.5" style="109"/>
    <col min="3585" max="3585" width="24.5" style="109" customWidth="1"/>
    <col min="3586" max="3586" width="55.140625" style="109" customWidth="1"/>
    <col min="3587" max="3840" width="11.5" style="109"/>
    <col min="3841" max="3841" width="24.5" style="109" customWidth="1"/>
    <col min="3842" max="3842" width="55.140625" style="109" customWidth="1"/>
    <col min="3843" max="4096" width="11.5" style="109"/>
    <col min="4097" max="4097" width="24.5" style="109" customWidth="1"/>
    <col min="4098" max="4098" width="55.140625" style="109" customWidth="1"/>
    <col min="4099" max="4352" width="11.5" style="109"/>
    <col min="4353" max="4353" width="24.5" style="109" customWidth="1"/>
    <col min="4354" max="4354" width="55.140625" style="109" customWidth="1"/>
    <col min="4355" max="4608" width="11.5" style="109"/>
    <col min="4609" max="4609" width="24.5" style="109" customWidth="1"/>
    <col min="4610" max="4610" width="55.140625" style="109" customWidth="1"/>
    <col min="4611" max="4864" width="11.5" style="109"/>
    <col min="4865" max="4865" width="24.5" style="109" customWidth="1"/>
    <col min="4866" max="4866" width="55.140625" style="109" customWidth="1"/>
    <col min="4867" max="5120" width="11.5" style="109"/>
    <col min="5121" max="5121" width="24.5" style="109" customWidth="1"/>
    <col min="5122" max="5122" width="55.140625" style="109" customWidth="1"/>
    <col min="5123" max="5376" width="11.5" style="109"/>
    <col min="5377" max="5377" width="24.5" style="109" customWidth="1"/>
    <col min="5378" max="5378" width="55.140625" style="109" customWidth="1"/>
    <col min="5379" max="5632" width="11.5" style="109"/>
    <col min="5633" max="5633" width="24.5" style="109" customWidth="1"/>
    <col min="5634" max="5634" width="55.140625" style="109" customWidth="1"/>
    <col min="5635" max="5888" width="11.5" style="109"/>
    <col min="5889" max="5889" width="24.5" style="109" customWidth="1"/>
    <col min="5890" max="5890" width="55.140625" style="109" customWidth="1"/>
    <col min="5891" max="6144" width="11.5" style="109"/>
    <col min="6145" max="6145" width="24.5" style="109" customWidth="1"/>
    <col min="6146" max="6146" width="55.140625" style="109" customWidth="1"/>
    <col min="6147" max="6400" width="11.5" style="109"/>
    <col min="6401" max="6401" width="24.5" style="109" customWidth="1"/>
    <col min="6402" max="6402" width="55.140625" style="109" customWidth="1"/>
    <col min="6403" max="6656" width="11.5" style="109"/>
    <col min="6657" max="6657" width="24.5" style="109" customWidth="1"/>
    <col min="6658" max="6658" width="55.140625" style="109" customWidth="1"/>
    <col min="6659" max="6912" width="11.5" style="109"/>
    <col min="6913" max="6913" width="24.5" style="109" customWidth="1"/>
    <col min="6914" max="6914" width="55.140625" style="109" customWidth="1"/>
    <col min="6915" max="7168" width="11.5" style="109"/>
    <col min="7169" max="7169" width="24.5" style="109" customWidth="1"/>
    <col min="7170" max="7170" width="55.140625" style="109" customWidth="1"/>
    <col min="7171" max="7424" width="11.5" style="109"/>
    <col min="7425" max="7425" width="24.5" style="109" customWidth="1"/>
    <col min="7426" max="7426" width="55.140625" style="109" customWidth="1"/>
    <col min="7427" max="7680" width="11.5" style="109"/>
    <col min="7681" max="7681" width="24.5" style="109" customWidth="1"/>
    <col min="7682" max="7682" width="55.140625" style="109" customWidth="1"/>
    <col min="7683" max="7936" width="11.5" style="109"/>
    <col min="7937" max="7937" width="24.5" style="109" customWidth="1"/>
    <col min="7938" max="7938" width="55.140625" style="109" customWidth="1"/>
    <col min="7939" max="8192" width="11.5" style="109"/>
    <col min="8193" max="8193" width="24.5" style="109" customWidth="1"/>
    <col min="8194" max="8194" width="55.140625" style="109" customWidth="1"/>
    <col min="8195" max="8448" width="11.5" style="109"/>
    <col min="8449" max="8449" width="24.5" style="109" customWidth="1"/>
    <col min="8450" max="8450" width="55.140625" style="109" customWidth="1"/>
    <col min="8451" max="8704" width="11.5" style="109"/>
    <col min="8705" max="8705" width="24.5" style="109" customWidth="1"/>
    <col min="8706" max="8706" width="55.140625" style="109" customWidth="1"/>
    <col min="8707" max="8960" width="11.5" style="109"/>
    <col min="8961" max="8961" width="24.5" style="109" customWidth="1"/>
    <col min="8962" max="8962" width="55.140625" style="109" customWidth="1"/>
    <col min="8963" max="9216" width="11.5" style="109"/>
    <col min="9217" max="9217" width="24.5" style="109" customWidth="1"/>
    <col min="9218" max="9218" width="55.140625" style="109" customWidth="1"/>
    <col min="9219" max="9472" width="11.5" style="109"/>
    <col min="9473" max="9473" width="24.5" style="109" customWidth="1"/>
    <col min="9474" max="9474" width="55.140625" style="109" customWidth="1"/>
    <col min="9475" max="9728" width="11.5" style="109"/>
    <col min="9729" max="9729" width="24.5" style="109" customWidth="1"/>
    <col min="9730" max="9730" width="55.140625" style="109" customWidth="1"/>
    <col min="9731" max="9984" width="11.5" style="109"/>
    <col min="9985" max="9985" width="24.5" style="109" customWidth="1"/>
    <col min="9986" max="9986" width="55.140625" style="109" customWidth="1"/>
    <col min="9987" max="10240" width="11.5" style="109"/>
    <col min="10241" max="10241" width="24.5" style="109" customWidth="1"/>
    <col min="10242" max="10242" width="55.140625" style="109" customWidth="1"/>
    <col min="10243" max="10496" width="11.5" style="109"/>
    <col min="10497" max="10497" width="24.5" style="109" customWidth="1"/>
    <col min="10498" max="10498" width="55.140625" style="109" customWidth="1"/>
    <col min="10499" max="10752" width="11.5" style="109"/>
    <col min="10753" max="10753" width="24.5" style="109" customWidth="1"/>
    <col min="10754" max="10754" width="55.140625" style="109" customWidth="1"/>
    <col min="10755" max="11008" width="11.5" style="109"/>
    <col min="11009" max="11009" width="24.5" style="109" customWidth="1"/>
    <col min="11010" max="11010" width="55.140625" style="109" customWidth="1"/>
    <col min="11011" max="11264" width="11.5" style="109"/>
    <col min="11265" max="11265" width="24.5" style="109" customWidth="1"/>
    <col min="11266" max="11266" width="55.140625" style="109" customWidth="1"/>
    <col min="11267" max="11520" width="11.5" style="109"/>
    <col min="11521" max="11521" width="24.5" style="109" customWidth="1"/>
    <col min="11522" max="11522" width="55.140625" style="109" customWidth="1"/>
    <col min="11523" max="11776" width="11.5" style="109"/>
    <col min="11777" max="11777" width="24.5" style="109" customWidth="1"/>
    <col min="11778" max="11778" width="55.140625" style="109" customWidth="1"/>
    <col min="11779" max="12032" width="11.5" style="109"/>
    <col min="12033" max="12033" width="24.5" style="109" customWidth="1"/>
    <col min="12034" max="12034" width="55.140625" style="109" customWidth="1"/>
    <col min="12035" max="12288" width="11.5" style="109"/>
    <col min="12289" max="12289" width="24.5" style="109" customWidth="1"/>
    <col min="12290" max="12290" width="55.140625" style="109" customWidth="1"/>
    <col min="12291" max="12544" width="11.5" style="109"/>
    <col min="12545" max="12545" width="24.5" style="109" customWidth="1"/>
    <col min="12546" max="12546" width="55.140625" style="109" customWidth="1"/>
    <col min="12547" max="12800" width="11.5" style="109"/>
    <col min="12801" max="12801" width="24.5" style="109" customWidth="1"/>
    <col min="12802" max="12802" width="55.140625" style="109" customWidth="1"/>
    <col min="12803" max="13056" width="11.5" style="109"/>
    <col min="13057" max="13057" width="24.5" style="109" customWidth="1"/>
    <col min="13058" max="13058" width="55.140625" style="109" customWidth="1"/>
    <col min="13059" max="13312" width="11.5" style="109"/>
    <col min="13313" max="13313" width="24.5" style="109" customWidth="1"/>
    <col min="13314" max="13314" width="55.140625" style="109" customWidth="1"/>
    <col min="13315" max="13568" width="11.5" style="109"/>
    <col min="13569" max="13569" width="24.5" style="109" customWidth="1"/>
    <col min="13570" max="13570" width="55.140625" style="109" customWidth="1"/>
    <col min="13571" max="13824" width="11.5" style="109"/>
    <col min="13825" max="13825" width="24.5" style="109" customWidth="1"/>
    <col min="13826" max="13826" width="55.140625" style="109" customWidth="1"/>
    <col min="13827" max="14080" width="11.5" style="109"/>
    <col min="14081" max="14081" width="24.5" style="109" customWidth="1"/>
    <col min="14082" max="14082" width="55.140625" style="109" customWidth="1"/>
    <col min="14083" max="14336" width="11.5" style="109"/>
    <col min="14337" max="14337" width="24.5" style="109" customWidth="1"/>
    <col min="14338" max="14338" width="55.140625" style="109" customWidth="1"/>
    <col min="14339" max="14592" width="11.5" style="109"/>
    <col min="14593" max="14593" width="24.5" style="109" customWidth="1"/>
    <col min="14594" max="14594" width="55.140625" style="109" customWidth="1"/>
    <col min="14595" max="14848" width="11.5" style="109"/>
    <col min="14849" max="14849" width="24.5" style="109" customWidth="1"/>
    <col min="14850" max="14850" width="55.140625" style="109" customWidth="1"/>
    <col min="14851" max="15104" width="11.5" style="109"/>
    <col min="15105" max="15105" width="24.5" style="109" customWidth="1"/>
    <col min="15106" max="15106" width="55.140625" style="109" customWidth="1"/>
    <col min="15107" max="15360" width="11.5" style="109"/>
    <col min="15361" max="15361" width="24.5" style="109" customWidth="1"/>
    <col min="15362" max="15362" width="55.140625" style="109" customWidth="1"/>
    <col min="15363" max="15616" width="11.5" style="109"/>
    <col min="15617" max="15617" width="24.5" style="109" customWidth="1"/>
    <col min="15618" max="15618" width="55.140625" style="109" customWidth="1"/>
    <col min="15619" max="15872" width="11.5" style="109"/>
    <col min="15873" max="15873" width="24.5" style="109" customWidth="1"/>
    <col min="15874" max="15874" width="55.140625" style="109" customWidth="1"/>
    <col min="15875" max="16128" width="11.5" style="109"/>
    <col min="16129" max="16129" width="24.5" style="109" customWidth="1"/>
    <col min="16130" max="16130" width="55.140625" style="109" customWidth="1"/>
    <col min="16131" max="16384" width="11.5" style="109"/>
  </cols>
  <sheetData>
    <row r="1" spans="1:5" ht="15.75" thickBot="1" x14ac:dyDescent="0.5">
      <c r="A1" s="105" t="s">
        <v>299</v>
      </c>
      <c r="B1" s="113"/>
      <c r="C1" s="109">
        <f>MAX($A$3:$A$18)-1</f>
        <v>15</v>
      </c>
      <c r="D1" s="109" t="s">
        <v>193</v>
      </c>
      <c r="E1" s="109" t="s">
        <v>258</v>
      </c>
    </row>
    <row r="2" spans="1:5" ht="15.75" thickTop="1" x14ac:dyDescent="0.4">
      <c r="A2" s="114"/>
      <c r="B2" s="115" t="s">
        <v>37</v>
      </c>
      <c r="C2" s="109" t="s">
        <v>39</v>
      </c>
      <c r="D2" s="109">
        <v>16</v>
      </c>
      <c r="E2" s="109">
        <v>16</v>
      </c>
    </row>
    <row r="3" spans="1:5" ht="13.9" x14ac:dyDescent="0.4">
      <c r="A3" s="116">
        <v>1</v>
      </c>
      <c r="B3" s="112" t="s">
        <v>261</v>
      </c>
      <c r="C3" s="117"/>
      <c r="D3" s="118"/>
    </row>
    <row r="4" spans="1:5" ht="13.9" x14ac:dyDescent="0.4">
      <c r="A4" s="116">
        <v>2</v>
      </c>
      <c r="B4" s="112" t="s">
        <v>262</v>
      </c>
      <c r="C4" s="101" t="s">
        <v>40</v>
      </c>
      <c r="D4" s="118"/>
    </row>
    <row r="5" spans="1:5" ht="13.9" x14ac:dyDescent="0.4">
      <c r="A5" s="116">
        <v>3</v>
      </c>
      <c r="B5" s="112" t="s">
        <v>275</v>
      </c>
      <c r="C5" s="101"/>
      <c r="D5" s="118"/>
    </row>
    <row r="6" spans="1:5" ht="13.9" x14ac:dyDescent="0.4">
      <c r="A6" s="116">
        <v>4</v>
      </c>
      <c r="B6" s="112" t="s">
        <v>276</v>
      </c>
      <c r="C6" s="101" t="s">
        <v>40</v>
      </c>
      <c r="D6" s="118"/>
    </row>
    <row r="7" spans="1:5" ht="13.9" x14ac:dyDescent="0.4">
      <c r="A7" s="116">
        <v>5</v>
      </c>
      <c r="B7" s="112" t="s">
        <v>277</v>
      </c>
      <c r="C7" s="101"/>
      <c r="D7" s="118"/>
    </row>
    <row r="8" spans="1:5" ht="13.9" x14ac:dyDescent="0.4">
      <c r="A8" s="116">
        <v>6</v>
      </c>
      <c r="B8" s="112" t="s">
        <v>278</v>
      </c>
      <c r="C8" s="101"/>
      <c r="D8" s="118"/>
    </row>
    <row r="9" spans="1:5" ht="26.25" x14ac:dyDescent="0.4">
      <c r="A9" s="116">
        <v>7</v>
      </c>
      <c r="B9" s="112" t="s">
        <v>279</v>
      </c>
      <c r="C9" s="101"/>
      <c r="D9" s="118"/>
    </row>
    <row r="10" spans="1:5" ht="13.9" x14ac:dyDescent="0.4">
      <c r="A10" s="116">
        <v>8</v>
      </c>
      <c r="B10" s="112" t="s">
        <v>268</v>
      </c>
      <c r="C10" s="101"/>
      <c r="D10" s="118"/>
    </row>
    <row r="11" spans="1:5" ht="13.9" x14ac:dyDescent="0.4">
      <c r="A11" s="116">
        <v>9</v>
      </c>
      <c r="B11" s="112" t="s">
        <v>269</v>
      </c>
      <c r="C11" s="101"/>
      <c r="D11" s="118"/>
    </row>
    <row r="12" spans="1:5" ht="13.9" x14ac:dyDescent="0.4">
      <c r="A12" s="116">
        <v>10</v>
      </c>
      <c r="B12" s="112" t="s">
        <v>270</v>
      </c>
      <c r="C12" s="101"/>
      <c r="D12" s="118"/>
    </row>
    <row r="13" spans="1:5" ht="13.9" x14ac:dyDescent="0.4">
      <c r="A13" s="116">
        <v>11</v>
      </c>
      <c r="B13" s="112" t="s">
        <v>271</v>
      </c>
      <c r="C13" s="101"/>
      <c r="D13" s="118"/>
    </row>
    <row r="14" spans="1:5" ht="26.25" x14ac:dyDescent="0.4">
      <c r="A14" s="111">
        <v>12</v>
      </c>
      <c r="B14" s="112" t="s">
        <v>272</v>
      </c>
      <c r="C14" s="101"/>
      <c r="D14" s="118"/>
    </row>
    <row r="15" spans="1:5" ht="26.25" x14ac:dyDescent="0.4">
      <c r="A15" s="111">
        <v>13</v>
      </c>
      <c r="B15" s="112" t="s">
        <v>273</v>
      </c>
      <c r="C15" s="101"/>
      <c r="D15" s="118"/>
    </row>
    <row r="16" spans="1:5" ht="13.9" x14ac:dyDescent="0.4">
      <c r="A16" s="111">
        <v>14</v>
      </c>
      <c r="B16" s="112" t="s">
        <v>274</v>
      </c>
      <c r="C16" s="101"/>
      <c r="D16" s="118"/>
    </row>
    <row r="17" spans="1:4" x14ac:dyDescent="0.45">
      <c r="A17" s="111">
        <v>15</v>
      </c>
      <c r="B17" s="100" t="s">
        <v>6</v>
      </c>
      <c r="C17" s="103"/>
      <c r="D17" s="97"/>
    </row>
    <row r="18" spans="1:4" x14ac:dyDescent="0.45">
      <c r="A18" s="111">
        <v>16</v>
      </c>
      <c r="B18" s="109"/>
      <c r="C18" s="97"/>
      <c r="D18" s="97"/>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election activeCell="A2" sqref="A2:G2"/>
    </sheetView>
  </sheetViews>
  <sheetFormatPr baseColWidth="10" defaultColWidth="11.5" defaultRowHeight="15.4" x14ac:dyDescent="0.45"/>
  <cols>
    <col min="1" max="1" width="13.140625" style="97" customWidth="1"/>
    <col min="2" max="2" width="55.140625" style="109" customWidth="1"/>
    <col min="3" max="256" width="11.5" style="97"/>
    <col min="257" max="257" width="13.140625" style="97" customWidth="1"/>
    <col min="258" max="258" width="55.140625" style="97" customWidth="1"/>
    <col min="259" max="512" width="11.5" style="97"/>
    <col min="513" max="513" width="13.140625" style="97" customWidth="1"/>
    <col min="514" max="514" width="55.140625" style="97" customWidth="1"/>
    <col min="515" max="768" width="11.5" style="97"/>
    <col min="769" max="769" width="13.140625" style="97" customWidth="1"/>
    <col min="770" max="770" width="55.140625" style="97" customWidth="1"/>
    <col min="771" max="1024" width="11.5" style="97"/>
    <col min="1025" max="1025" width="13.140625" style="97" customWidth="1"/>
    <col min="1026" max="1026" width="55.140625" style="97" customWidth="1"/>
    <col min="1027" max="1280" width="11.5" style="97"/>
    <col min="1281" max="1281" width="13.140625" style="97" customWidth="1"/>
    <col min="1282" max="1282" width="55.140625" style="97" customWidth="1"/>
    <col min="1283" max="1536" width="11.5" style="97"/>
    <col min="1537" max="1537" width="13.140625" style="97" customWidth="1"/>
    <col min="1538" max="1538" width="55.140625" style="97" customWidth="1"/>
    <col min="1539" max="1792" width="11.5" style="97"/>
    <col min="1793" max="1793" width="13.140625" style="97" customWidth="1"/>
    <col min="1794" max="1794" width="55.140625" style="97" customWidth="1"/>
    <col min="1795" max="2048" width="11.5" style="97"/>
    <col min="2049" max="2049" width="13.140625" style="97" customWidth="1"/>
    <col min="2050" max="2050" width="55.140625" style="97" customWidth="1"/>
    <col min="2051" max="2304" width="11.5" style="97"/>
    <col min="2305" max="2305" width="13.140625" style="97" customWidth="1"/>
    <col min="2306" max="2306" width="55.140625" style="97" customWidth="1"/>
    <col min="2307" max="2560" width="11.5" style="97"/>
    <col min="2561" max="2561" width="13.140625" style="97" customWidth="1"/>
    <col min="2562" max="2562" width="55.140625" style="97" customWidth="1"/>
    <col min="2563" max="2816" width="11.5" style="97"/>
    <col min="2817" max="2817" width="13.140625" style="97" customWidth="1"/>
    <col min="2818" max="2818" width="55.140625" style="97" customWidth="1"/>
    <col min="2819" max="3072" width="11.5" style="97"/>
    <col min="3073" max="3073" width="13.140625" style="97" customWidth="1"/>
    <col min="3074" max="3074" width="55.140625" style="97" customWidth="1"/>
    <col min="3075" max="3328" width="11.5" style="97"/>
    <col min="3329" max="3329" width="13.140625" style="97" customWidth="1"/>
    <col min="3330" max="3330" width="55.140625" style="97" customWidth="1"/>
    <col min="3331" max="3584" width="11.5" style="97"/>
    <col min="3585" max="3585" width="13.140625" style="97" customWidth="1"/>
    <col min="3586" max="3586" width="55.140625" style="97" customWidth="1"/>
    <col min="3587" max="3840" width="11.5" style="97"/>
    <col min="3841" max="3841" width="13.140625" style="97" customWidth="1"/>
    <col min="3842" max="3842" width="55.140625" style="97" customWidth="1"/>
    <col min="3843" max="4096" width="11.5" style="97"/>
    <col min="4097" max="4097" width="13.140625" style="97" customWidth="1"/>
    <col min="4098" max="4098" width="55.140625" style="97" customWidth="1"/>
    <col min="4099" max="4352" width="11.5" style="97"/>
    <col min="4353" max="4353" width="13.140625" style="97" customWidth="1"/>
    <col min="4354" max="4354" width="55.140625" style="97" customWidth="1"/>
    <col min="4355" max="4608" width="11.5" style="97"/>
    <col min="4609" max="4609" width="13.140625" style="97" customWidth="1"/>
    <col min="4610" max="4610" width="55.140625" style="97" customWidth="1"/>
    <col min="4611" max="4864" width="11.5" style="97"/>
    <col min="4865" max="4865" width="13.140625" style="97" customWidth="1"/>
    <col min="4866" max="4866" width="55.140625" style="97" customWidth="1"/>
    <col min="4867" max="5120" width="11.5" style="97"/>
    <col min="5121" max="5121" width="13.140625" style="97" customWidth="1"/>
    <col min="5122" max="5122" width="55.140625" style="97" customWidth="1"/>
    <col min="5123" max="5376" width="11.5" style="97"/>
    <col min="5377" max="5377" width="13.140625" style="97" customWidth="1"/>
    <col min="5378" max="5378" width="55.140625" style="97" customWidth="1"/>
    <col min="5379" max="5632" width="11.5" style="97"/>
    <col min="5633" max="5633" width="13.140625" style="97" customWidth="1"/>
    <col min="5634" max="5634" width="55.140625" style="97" customWidth="1"/>
    <col min="5635" max="5888" width="11.5" style="97"/>
    <col min="5889" max="5889" width="13.140625" style="97" customWidth="1"/>
    <col min="5890" max="5890" width="55.140625" style="97" customWidth="1"/>
    <col min="5891" max="6144" width="11.5" style="97"/>
    <col min="6145" max="6145" width="13.140625" style="97" customWidth="1"/>
    <col min="6146" max="6146" width="55.140625" style="97" customWidth="1"/>
    <col min="6147" max="6400" width="11.5" style="97"/>
    <col min="6401" max="6401" width="13.140625" style="97" customWidth="1"/>
    <col min="6402" max="6402" width="55.140625" style="97" customWidth="1"/>
    <col min="6403" max="6656" width="11.5" style="97"/>
    <col min="6657" max="6657" width="13.140625" style="97" customWidth="1"/>
    <col min="6658" max="6658" width="55.140625" style="97" customWidth="1"/>
    <col min="6659" max="6912" width="11.5" style="97"/>
    <col min="6913" max="6913" width="13.140625" style="97" customWidth="1"/>
    <col min="6914" max="6914" width="55.140625" style="97" customWidth="1"/>
    <col min="6915" max="7168" width="11.5" style="97"/>
    <col min="7169" max="7169" width="13.140625" style="97" customWidth="1"/>
    <col min="7170" max="7170" width="55.140625" style="97" customWidth="1"/>
    <col min="7171" max="7424" width="11.5" style="97"/>
    <col min="7425" max="7425" width="13.140625" style="97" customWidth="1"/>
    <col min="7426" max="7426" width="55.140625" style="97" customWidth="1"/>
    <col min="7427" max="7680" width="11.5" style="97"/>
    <col min="7681" max="7681" width="13.140625" style="97" customWidth="1"/>
    <col min="7682" max="7682" width="55.140625" style="97" customWidth="1"/>
    <col min="7683" max="7936" width="11.5" style="97"/>
    <col min="7937" max="7937" width="13.140625" style="97" customWidth="1"/>
    <col min="7938" max="7938" width="55.140625" style="97" customWidth="1"/>
    <col min="7939" max="8192" width="11.5" style="97"/>
    <col min="8193" max="8193" width="13.140625" style="97" customWidth="1"/>
    <col min="8194" max="8194" width="55.140625" style="97" customWidth="1"/>
    <col min="8195" max="8448" width="11.5" style="97"/>
    <col min="8449" max="8449" width="13.140625" style="97" customWidth="1"/>
    <col min="8450" max="8450" width="55.140625" style="97" customWidth="1"/>
    <col min="8451" max="8704" width="11.5" style="97"/>
    <col min="8705" max="8705" width="13.140625" style="97" customWidth="1"/>
    <col min="8706" max="8706" width="55.140625" style="97" customWidth="1"/>
    <col min="8707" max="8960" width="11.5" style="97"/>
    <col min="8961" max="8961" width="13.140625" style="97" customWidth="1"/>
    <col min="8962" max="8962" width="55.140625" style="97" customWidth="1"/>
    <col min="8963" max="9216" width="11.5" style="97"/>
    <col min="9217" max="9217" width="13.140625" style="97" customWidth="1"/>
    <col min="9218" max="9218" width="55.140625" style="97" customWidth="1"/>
    <col min="9219" max="9472" width="11.5" style="97"/>
    <col min="9473" max="9473" width="13.140625" style="97" customWidth="1"/>
    <col min="9474" max="9474" width="55.140625" style="97" customWidth="1"/>
    <col min="9475" max="9728" width="11.5" style="97"/>
    <col min="9729" max="9729" width="13.140625" style="97" customWidth="1"/>
    <col min="9730" max="9730" width="55.140625" style="97" customWidth="1"/>
    <col min="9731" max="9984" width="11.5" style="97"/>
    <col min="9985" max="9985" width="13.140625" style="97" customWidth="1"/>
    <col min="9986" max="9986" width="55.140625" style="97" customWidth="1"/>
    <col min="9987" max="10240" width="11.5" style="97"/>
    <col min="10241" max="10241" width="13.140625" style="97" customWidth="1"/>
    <col min="10242" max="10242" width="55.140625" style="97" customWidth="1"/>
    <col min="10243" max="10496" width="11.5" style="97"/>
    <col min="10497" max="10497" width="13.140625" style="97" customWidth="1"/>
    <col min="10498" max="10498" width="55.140625" style="97" customWidth="1"/>
    <col min="10499" max="10752" width="11.5" style="97"/>
    <col min="10753" max="10753" width="13.140625" style="97" customWidth="1"/>
    <col min="10754" max="10754" width="55.140625" style="97" customWidth="1"/>
    <col min="10755" max="11008" width="11.5" style="97"/>
    <col min="11009" max="11009" width="13.140625" style="97" customWidth="1"/>
    <col min="11010" max="11010" width="55.140625" style="97" customWidth="1"/>
    <col min="11011" max="11264" width="11.5" style="97"/>
    <col min="11265" max="11265" width="13.140625" style="97" customWidth="1"/>
    <col min="11266" max="11266" width="55.140625" style="97" customWidth="1"/>
    <col min="11267" max="11520" width="11.5" style="97"/>
    <col min="11521" max="11521" width="13.140625" style="97" customWidth="1"/>
    <col min="11522" max="11522" width="55.140625" style="97" customWidth="1"/>
    <col min="11523" max="11776" width="11.5" style="97"/>
    <col min="11777" max="11777" width="13.140625" style="97" customWidth="1"/>
    <col min="11778" max="11778" width="55.140625" style="97" customWidth="1"/>
    <col min="11779" max="12032" width="11.5" style="97"/>
    <col min="12033" max="12033" width="13.140625" style="97" customWidth="1"/>
    <col min="12034" max="12034" width="55.140625" style="97" customWidth="1"/>
    <col min="12035" max="12288" width="11.5" style="97"/>
    <col min="12289" max="12289" width="13.140625" style="97" customWidth="1"/>
    <col min="12290" max="12290" width="55.140625" style="97" customWidth="1"/>
    <col min="12291" max="12544" width="11.5" style="97"/>
    <col min="12545" max="12545" width="13.140625" style="97" customWidth="1"/>
    <col min="12546" max="12546" width="55.140625" style="97" customWidth="1"/>
    <col min="12547" max="12800" width="11.5" style="97"/>
    <col min="12801" max="12801" width="13.140625" style="97" customWidth="1"/>
    <col min="12802" max="12802" width="55.140625" style="97" customWidth="1"/>
    <col min="12803" max="13056" width="11.5" style="97"/>
    <col min="13057" max="13057" width="13.140625" style="97" customWidth="1"/>
    <col min="13058" max="13058" width="55.140625" style="97" customWidth="1"/>
    <col min="13059" max="13312" width="11.5" style="97"/>
    <col min="13313" max="13313" width="13.140625" style="97" customWidth="1"/>
    <col min="13314" max="13314" width="55.140625" style="97" customWidth="1"/>
    <col min="13315" max="13568" width="11.5" style="97"/>
    <col min="13569" max="13569" width="13.140625" style="97" customWidth="1"/>
    <col min="13570" max="13570" width="55.140625" style="97" customWidth="1"/>
    <col min="13571" max="13824" width="11.5" style="97"/>
    <col min="13825" max="13825" width="13.140625" style="97" customWidth="1"/>
    <col min="13826" max="13826" width="55.140625" style="97" customWidth="1"/>
    <col min="13827" max="14080" width="11.5" style="97"/>
    <col min="14081" max="14081" width="13.140625" style="97" customWidth="1"/>
    <col min="14082" max="14082" width="55.140625" style="97" customWidth="1"/>
    <col min="14083" max="14336" width="11.5" style="97"/>
    <col min="14337" max="14337" width="13.140625" style="97" customWidth="1"/>
    <col min="14338" max="14338" width="55.140625" style="97" customWidth="1"/>
    <col min="14339" max="14592" width="11.5" style="97"/>
    <col min="14593" max="14593" width="13.140625" style="97" customWidth="1"/>
    <col min="14594" max="14594" width="55.140625" style="97" customWidth="1"/>
    <col min="14595" max="14848" width="11.5" style="97"/>
    <col min="14849" max="14849" width="13.140625" style="97" customWidth="1"/>
    <col min="14850" max="14850" width="55.140625" style="97" customWidth="1"/>
    <col min="14851" max="15104" width="11.5" style="97"/>
    <col min="15105" max="15105" width="13.140625" style="97" customWidth="1"/>
    <col min="15106" max="15106" width="55.140625" style="97" customWidth="1"/>
    <col min="15107" max="15360" width="11.5" style="97"/>
    <col min="15361" max="15361" width="13.140625" style="97" customWidth="1"/>
    <col min="15362" max="15362" width="55.140625" style="97" customWidth="1"/>
    <col min="15363" max="15616" width="11.5" style="97"/>
    <col min="15617" max="15617" width="13.140625" style="97" customWidth="1"/>
    <col min="15618" max="15618" width="55.140625" style="97" customWidth="1"/>
    <col min="15619" max="15872" width="11.5" style="97"/>
    <col min="15873" max="15873" width="13.140625" style="97" customWidth="1"/>
    <col min="15874" max="15874" width="55.140625" style="97" customWidth="1"/>
    <col min="15875" max="16128" width="11.5" style="97"/>
    <col min="16129" max="16129" width="13.140625" style="97" customWidth="1"/>
    <col min="16130" max="16130" width="55.140625" style="97" customWidth="1"/>
    <col min="16131" max="16384" width="11.5" style="97"/>
  </cols>
  <sheetData>
    <row r="1" spans="1:3" ht="15.75" thickBot="1" x14ac:dyDescent="0.5">
      <c r="A1" s="119" t="s">
        <v>198</v>
      </c>
      <c r="B1" s="120">
        <v>9</v>
      </c>
      <c r="C1" s="97">
        <f>MAX($A$3:$A$11)-1</f>
        <v>8</v>
      </c>
    </row>
    <row r="2" spans="1:3" ht="15.75" thickTop="1" x14ac:dyDescent="0.45">
      <c r="A2" s="108" t="s">
        <v>36</v>
      </c>
      <c r="B2" s="121" t="s">
        <v>37</v>
      </c>
      <c r="C2" s="97" t="s">
        <v>38</v>
      </c>
    </row>
    <row r="3" spans="1:3" x14ac:dyDescent="0.45">
      <c r="A3" s="122">
        <v>1</v>
      </c>
      <c r="B3" s="100" t="s">
        <v>280</v>
      </c>
      <c r="C3" s="103"/>
    </row>
    <row r="4" spans="1:3" x14ac:dyDescent="0.45">
      <c r="A4" s="122">
        <v>2</v>
      </c>
      <c r="B4" s="100" t="s">
        <v>281</v>
      </c>
      <c r="C4" s="103"/>
    </row>
    <row r="5" spans="1:3" x14ac:dyDescent="0.45">
      <c r="A5" s="122">
        <v>3</v>
      </c>
      <c r="B5" s="100" t="s">
        <v>282</v>
      </c>
      <c r="C5" s="103"/>
    </row>
    <row r="6" spans="1:3" x14ac:dyDescent="0.45">
      <c r="A6" s="122">
        <v>4</v>
      </c>
      <c r="B6" s="100" t="s">
        <v>283</v>
      </c>
      <c r="C6" s="116" t="s">
        <v>40</v>
      </c>
    </row>
    <row r="7" spans="1:3" x14ac:dyDescent="0.45">
      <c r="A7" s="122">
        <v>5</v>
      </c>
      <c r="B7" s="100" t="s">
        <v>284</v>
      </c>
      <c r="C7" s="116"/>
    </row>
    <row r="8" spans="1:3" x14ac:dyDescent="0.45">
      <c r="A8" s="122">
        <v>6</v>
      </c>
      <c r="B8" s="112" t="s">
        <v>285</v>
      </c>
      <c r="C8" s="116"/>
    </row>
    <row r="9" spans="1:3" x14ac:dyDescent="0.45">
      <c r="A9" s="122">
        <v>7</v>
      </c>
      <c r="B9" s="112" t="s">
        <v>286</v>
      </c>
      <c r="C9" s="116" t="s">
        <v>40</v>
      </c>
    </row>
    <row r="10" spans="1:3" x14ac:dyDescent="0.45">
      <c r="A10" s="122">
        <v>8</v>
      </c>
      <c r="B10" s="100" t="s">
        <v>6</v>
      </c>
      <c r="C10" s="123"/>
    </row>
    <row r="11" spans="1:3" x14ac:dyDescent="0.45">
      <c r="A11" s="122">
        <v>9</v>
      </c>
      <c r="B11" s="111"/>
      <c r="C11" s="96"/>
    </row>
    <row r="12" spans="1:3" x14ac:dyDescent="0.45">
      <c r="C12" s="96"/>
    </row>
  </sheetData>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6"/>
  <sheetViews>
    <sheetView workbookViewId="0">
      <selection activeCell="A2" sqref="A2:G2"/>
    </sheetView>
  </sheetViews>
  <sheetFormatPr baseColWidth="10" defaultColWidth="11.5" defaultRowHeight="15.4" x14ac:dyDescent="0.45"/>
  <cols>
    <col min="1" max="1" width="13.140625" style="97" customWidth="1"/>
    <col min="2" max="2" width="62.85546875" style="97" customWidth="1"/>
    <col min="3" max="256" width="11.5" style="97"/>
    <col min="257" max="257" width="13.140625" style="97" customWidth="1"/>
    <col min="258" max="258" width="62.85546875" style="97" customWidth="1"/>
    <col min="259" max="512" width="11.5" style="97"/>
    <col min="513" max="513" width="13.140625" style="97" customWidth="1"/>
    <col min="514" max="514" width="62.85546875" style="97" customWidth="1"/>
    <col min="515" max="768" width="11.5" style="97"/>
    <col min="769" max="769" width="13.140625" style="97" customWidth="1"/>
    <col min="770" max="770" width="62.85546875" style="97" customWidth="1"/>
    <col min="771" max="1024" width="11.5" style="97"/>
    <col min="1025" max="1025" width="13.140625" style="97" customWidth="1"/>
    <col min="1026" max="1026" width="62.85546875" style="97" customWidth="1"/>
    <col min="1027" max="1280" width="11.5" style="97"/>
    <col min="1281" max="1281" width="13.140625" style="97" customWidth="1"/>
    <col min="1282" max="1282" width="62.85546875" style="97" customWidth="1"/>
    <col min="1283" max="1536" width="11.5" style="97"/>
    <col min="1537" max="1537" width="13.140625" style="97" customWidth="1"/>
    <col min="1538" max="1538" width="62.85546875" style="97" customWidth="1"/>
    <col min="1539" max="1792" width="11.5" style="97"/>
    <col min="1793" max="1793" width="13.140625" style="97" customWidth="1"/>
    <col min="1794" max="1794" width="62.85546875" style="97" customWidth="1"/>
    <col min="1795" max="2048" width="11.5" style="97"/>
    <col min="2049" max="2049" width="13.140625" style="97" customWidth="1"/>
    <col min="2050" max="2050" width="62.85546875" style="97" customWidth="1"/>
    <col min="2051" max="2304" width="11.5" style="97"/>
    <col min="2305" max="2305" width="13.140625" style="97" customWidth="1"/>
    <col min="2306" max="2306" width="62.85546875" style="97" customWidth="1"/>
    <col min="2307" max="2560" width="11.5" style="97"/>
    <col min="2561" max="2561" width="13.140625" style="97" customWidth="1"/>
    <col min="2562" max="2562" width="62.85546875" style="97" customWidth="1"/>
    <col min="2563" max="2816" width="11.5" style="97"/>
    <col min="2817" max="2817" width="13.140625" style="97" customWidth="1"/>
    <col min="2818" max="2818" width="62.85546875" style="97" customWidth="1"/>
    <col min="2819" max="3072" width="11.5" style="97"/>
    <col min="3073" max="3073" width="13.140625" style="97" customWidth="1"/>
    <col min="3074" max="3074" width="62.85546875" style="97" customWidth="1"/>
    <col min="3075" max="3328" width="11.5" style="97"/>
    <col min="3329" max="3329" width="13.140625" style="97" customWidth="1"/>
    <col min="3330" max="3330" width="62.85546875" style="97" customWidth="1"/>
    <col min="3331" max="3584" width="11.5" style="97"/>
    <col min="3585" max="3585" width="13.140625" style="97" customWidth="1"/>
    <col min="3586" max="3586" width="62.85546875" style="97" customWidth="1"/>
    <col min="3587" max="3840" width="11.5" style="97"/>
    <col min="3841" max="3841" width="13.140625" style="97" customWidth="1"/>
    <col min="3842" max="3842" width="62.85546875" style="97" customWidth="1"/>
    <col min="3843" max="4096" width="11.5" style="97"/>
    <col min="4097" max="4097" width="13.140625" style="97" customWidth="1"/>
    <col min="4098" max="4098" width="62.85546875" style="97" customWidth="1"/>
    <col min="4099" max="4352" width="11.5" style="97"/>
    <col min="4353" max="4353" width="13.140625" style="97" customWidth="1"/>
    <col min="4354" max="4354" width="62.85546875" style="97" customWidth="1"/>
    <col min="4355" max="4608" width="11.5" style="97"/>
    <col min="4609" max="4609" width="13.140625" style="97" customWidth="1"/>
    <col min="4610" max="4610" width="62.85546875" style="97" customWidth="1"/>
    <col min="4611" max="4864" width="11.5" style="97"/>
    <col min="4865" max="4865" width="13.140625" style="97" customWidth="1"/>
    <col min="4866" max="4866" width="62.85546875" style="97" customWidth="1"/>
    <col min="4867" max="5120" width="11.5" style="97"/>
    <col min="5121" max="5121" width="13.140625" style="97" customWidth="1"/>
    <col min="5122" max="5122" width="62.85546875" style="97" customWidth="1"/>
    <col min="5123" max="5376" width="11.5" style="97"/>
    <col min="5377" max="5377" width="13.140625" style="97" customWidth="1"/>
    <col min="5378" max="5378" width="62.85546875" style="97" customWidth="1"/>
    <col min="5379" max="5632" width="11.5" style="97"/>
    <col min="5633" max="5633" width="13.140625" style="97" customWidth="1"/>
    <col min="5634" max="5634" width="62.85546875" style="97" customWidth="1"/>
    <col min="5635" max="5888" width="11.5" style="97"/>
    <col min="5889" max="5889" width="13.140625" style="97" customWidth="1"/>
    <col min="5890" max="5890" width="62.85546875" style="97" customWidth="1"/>
    <col min="5891" max="6144" width="11.5" style="97"/>
    <col min="6145" max="6145" width="13.140625" style="97" customWidth="1"/>
    <col min="6146" max="6146" width="62.85546875" style="97" customWidth="1"/>
    <col min="6147" max="6400" width="11.5" style="97"/>
    <col min="6401" max="6401" width="13.140625" style="97" customWidth="1"/>
    <col min="6402" max="6402" width="62.85546875" style="97" customWidth="1"/>
    <col min="6403" max="6656" width="11.5" style="97"/>
    <col min="6657" max="6657" width="13.140625" style="97" customWidth="1"/>
    <col min="6658" max="6658" width="62.85546875" style="97" customWidth="1"/>
    <col min="6659" max="6912" width="11.5" style="97"/>
    <col min="6913" max="6913" width="13.140625" style="97" customWidth="1"/>
    <col min="6914" max="6914" width="62.85546875" style="97" customWidth="1"/>
    <col min="6915" max="7168" width="11.5" style="97"/>
    <col min="7169" max="7169" width="13.140625" style="97" customWidth="1"/>
    <col min="7170" max="7170" width="62.85546875" style="97" customWidth="1"/>
    <col min="7171" max="7424" width="11.5" style="97"/>
    <col min="7425" max="7425" width="13.140625" style="97" customWidth="1"/>
    <col min="7426" max="7426" width="62.85546875" style="97" customWidth="1"/>
    <col min="7427" max="7680" width="11.5" style="97"/>
    <col min="7681" max="7681" width="13.140625" style="97" customWidth="1"/>
    <col min="7682" max="7682" width="62.85546875" style="97" customWidth="1"/>
    <col min="7683" max="7936" width="11.5" style="97"/>
    <col min="7937" max="7937" width="13.140625" style="97" customWidth="1"/>
    <col min="7938" max="7938" width="62.85546875" style="97" customWidth="1"/>
    <col min="7939" max="8192" width="11.5" style="97"/>
    <col min="8193" max="8193" width="13.140625" style="97" customWidth="1"/>
    <col min="8194" max="8194" width="62.85546875" style="97" customWidth="1"/>
    <col min="8195" max="8448" width="11.5" style="97"/>
    <col min="8449" max="8449" width="13.140625" style="97" customWidth="1"/>
    <col min="8450" max="8450" width="62.85546875" style="97" customWidth="1"/>
    <col min="8451" max="8704" width="11.5" style="97"/>
    <col min="8705" max="8705" width="13.140625" style="97" customWidth="1"/>
    <col min="8706" max="8706" width="62.85546875" style="97" customWidth="1"/>
    <col min="8707" max="8960" width="11.5" style="97"/>
    <col min="8961" max="8961" width="13.140625" style="97" customWidth="1"/>
    <col min="8962" max="8962" width="62.85546875" style="97" customWidth="1"/>
    <col min="8963" max="9216" width="11.5" style="97"/>
    <col min="9217" max="9217" width="13.140625" style="97" customWidth="1"/>
    <col min="9218" max="9218" width="62.85546875" style="97" customWidth="1"/>
    <col min="9219" max="9472" width="11.5" style="97"/>
    <col min="9473" max="9473" width="13.140625" style="97" customWidth="1"/>
    <col min="9474" max="9474" width="62.85546875" style="97" customWidth="1"/>
    <col min="9475" max="9728" width="11.5" style="97"/>
    <col min="9729" max="9729" width="13.140625" style="97" customWidth="1"/>
    <col min="9730" max="9730" width="62.85546875" style="97" customWidth="1"/>
    <col min="9731" max="9984" width="11.5" style="97"/>
    <col min="9985" max="9985" width="13.140625" style="97" customWidth="1"/>
    <col min="9986" max="9986" width="62.85546875" style="97" customWidth="1"/>
    <col min="9987" max="10240" width="11.5" style="97"/>
    <col min="10241" max="10241" width="13.140625" style="97" customWidth="1"/>
    <col min="10242" max="10242" width="62.85546875" style="97" customWidth="1"/>
    <col min="10243" max="10496" width="11.5" style="97"/>
    <col min="10497" max="10497" width="13.140625" style="97" customWidth="1"/>
    <col min="10498" max="10498" width="62.85546875" style="97" customWidth="1"/>
    <col min="10499" max="10752" width="11.5" style="97"/>
    <col min="10753" max="10753" width="13.140625" style="97" customWidth="1"/>
    <col min="10754" max="10754" width="62.85546875" style="97" customWidth="1"/>
    <col min="10755" max="11008" width="11.5" style="97"/>
    <col min="11009" max="11009" width="13.140625" style="97" customWidth="1"/>
    <col min="11010" max="11010" width="62.85546875" style="97" customWidth="1"/>
    <col min="11011" max="11264" width="11.5" style="97"/>
    <col min="11265" max="11265" width="13.140625" style="97" customWidth="1"/>
    <col min="11266" max="11266" width="62.85546875" style="97" customWidth="1"/>
    <col min="11267" max="11520" width="11.5" style="97"/>
    <col min="11521" max="11521" width="13.140625" style="97" customWidth="1"/>
    <col min="11522" max="11522" width="62.85546875" style="97" customWidth="1"/>
    <col min="11523" max="11776" width="11.5" style="97"/>
    <col min="11777" max="11777" width="13.140625" style="97" customWidth="1"/>
    <col min="11778" max="11778" width="62.85546875" style="97" customWidth="1"/>
    <col min="11779" max="12032" width="11.5" style="97"/>
    <col min="12033" max="12033" width="13.140625" style="97" customWidth="1"/>
    <col min="12034" max="12034" width="62.85546875" style="97" customWidth="1"/>
    <col min="12035" max="12288" width="11.5" style="97"/>
    <col min="12289" max="12289" width="13.140625" style="97" customWidth="1"/>
    <col min="12290" max="12290" width="62.85546875" style="97" customWidth="1"/>
    <col min="12291" max="12544" width="11.5" style="97"/>
    <col min="12545" max="12545" width="13.140625" style="97" customWidth="1"/>
    <col min="12546" max="12546" width="62.85546875" style="97" customWidth="1"/>
    <col min="12547" max="12800" width="11.5" style="97"/>
    <col min="12801" max="12801" width="13.140625" style="97" customWidth="1"/>
    <col min="12802" max="12802" width="62.85546875" style="97" customWidth="1"/>
    <col min="12803" max="13056" width="11.5" style="97"/>
    <col min="13057" max="13057" width="13.140625" style="97" customWidth="1"/>
    <col min="13058" max="13058" width="62.85546875" style="97" customWidth="1"/>
    <col min="13059" max="13312" width="11.5" style="97"/>
    <col min="13313" max="13313" width="13.140625" style="97" customWidth="1"/>
    <col min="13314" max="13314" width="62.85546875" style="97" customWidth="1"/>
    <col min="13315" max="13568" width="11.5" style="97"/>
    <col min="13569" max="13569" width="13.140625" style="97" customWidth="1"/>
    <col min="13570" max="13570" width="62.85546875" style="97" customWidth="1"/>
    <col min="13571" max="13824" width="11.5" style="97"/>
    <col min="13825" max="13825" width="13.140625" style="97" customWidth="1"/>
    <col min="13826" max="13826" width="62.85546875" style="97" customWidth="1"/>
    <col min="13827" max="14080" width="11.5" style="97"/>
    <col min="14081" max="14081" width="13.140625" style="97" customWidth="1"/>
    <col min="14082" max="14082" width="62.85546875" style="97" customWidth="1"/>
    <col min="14083" max="14336" width="11.5" style="97"/>
    <col min="14337" max="14337" width="13.140625" style="97" customWidth="1"/>
    <col min="14338" max="14338" width="62.85546875" style="97" customWidth="1"/>
    <col min="14339" max="14592" width="11.5" style="97"/>
    <col min="14593" max="14593" width="13.140625" style="97" customWidth="1"/>
    <col min="14594" max="14594" width="62.85546875" style="97" customWidth="1"/>
    <col min="14595" max="14848" width="11.5" style="97"/>
    <col min="14849" max="14849" width="13.140625" style="97" customWidth="1"/>
    <col min="14850" max="14850" width="62.85546875" style="97" customWidth="1"/>
    <col min="14851" max="15104" width="11.5" style="97"/>
    <col min="15105" max="15105" width="13.140625" style="97" customWidth="1"/>
    <col min="15106" max="15106" width="62.85546875" style="97" customWidth="1"/>
    <col min="15107" max="15360" width="11.5" style="97"/>
    <col min="15361" max="15361" width="13.140625" style="97" customWidth="1"/>
    <col min="15362" max="15362" width="62.85546875" style="97" customWidth="1"/>
    <col min="15363" max="15616" width="11.5" style="97"/>
    <col min="15617" max="15617" width="13.140625" style="97" customWidth="1"/>
    <col min="15618" max="15618" width="62.85546875" style="97" customWidth="1"/>
    <col min="15619" max="15872" width="11.5" style="97"/>
    <col min="15873" max="15873" width="13.140625" style="97" customWidth="1"/>
    <col min="15874" max="15874" width="62.85546875" style="97" customWidth="1"/>
    <col min="15875" max="16128" width="11.5" style="97"/>
    <col min="16129" max="16129" width="13.140625" style="97" customWidth="1"/>
    <col min="16130" max="16130" width="62.85546875" style="97" customWidth="1"/>
    <col min="16131" max="16384" width="11.5" style="97"/>
  </cols>
  <sheetData>
    <row r="1" spans="1:5" ht="15.75" thickBot="1" x14ac:dyDescent="0.5">
      <c r="A1" s="97" t="s">
        <v>199</v>
      </c>
      <c r="B1" s="106"/>
      <c r="C1" s="97">
        <f>MAX($A$15:$A$16)-1</f>
        <v>13</v>
      </c>
      <c r="D1" s="97" t="s">
        <v>300</v>
      </c>
      <c r="E1" s="97" t="s">
        <v>301</v>
      </c>
    </row>
    <row r="2" spans="1:5" ht="15.75" thickTop="1" x14ac:dyDescent="0.45">
      <c r="A2" s="108" t="s">
        <v>36</v>
      </c>
      <c r="B2" s="108" t="s">
        <v>37</v>
      </c>
      <c r="C2" s="97" t="s">
        <v>38</v>
      </c>
      <c r="D2" s="97">
        <v>14</v>
      </c>
      <c r="E2" s="97">
        <v>14</v>
      </c>
    </row>
    <row r="3" spans="1:5" x14ac:dyDescent="0.45">
      <c r="A3" s="124">
        <v>1</v>
      </c>
      <c r="B3" s="125" t="s">
        <v>287</v>
      </c>
      <c r="C3" s="111"/>
    </row>
    <row r="4" spans="1:5" x14ac:dyDescent="0.45">
      <c r="A4" s="124">
        <v>2</v>
      </c>
      <c r="B4" s="125" t="s">
        <v>288</v>
      </c>
      <c r="C4" s="97" t="s">
        <v>40</v>
      </c>
    </row>
    <row r="5" spans="1:5" x14ac:dyDescent="0.45">
      <c r="A5" s="124">
        <v>3</v>
      </c>
      <c r="B5" s="125" t="s">
        <v>289</v>
      </c>
    </row>
    <row r="6" spans="1:5" x14ac:dyDescent="0.45">
      <c r="A6" s="124">
        <v>4</v>
      </c>
      <c r="B6" s="125" t="s">
        <v>290</v>
      </c>
      <c r="C6" s="97" t="s">
        <v>40</v>
      </c>
    </row>
    <row r="7" spans="1:5" x14ac:dyDescent="0.45">
      <c r="A7" s="124">
        <v>5</v>
      </c>
      <c r="B7" s="125" t="s">
        <v>291</v>
      </c>
    </row>
    <row r="8" spans="1:5" x14ac:dyDescent="0.45">
      <c r="A8" s="124">
        <v>6</v>
      </c>
      <c r="B8" s="125" t="s">
        <v>292</v>
      </c>
      <c r="C8" s="97" t="s">
        <v>40</v>
      </c>
    </row>
    <row r="9" spans="1:5" x14ac:dyDescent="0.45">
      <c r="A9" s="124">
        <v>7</v>
      </c>
      <c r="B9" s="126" t="s">
        <v>293</v>
      </c>
    </row>
    <row r="10" spans="1:5" x14ac:dyDescent="0.45">
      <c r="A10" s="124">
        <v>8</v>
      </c>
      <c r="B10" s="126" t="s">
        <v>294</v>
      </c>
    </row>
    <row r="11" spans="1:5" x14ac:dyDescent="0.45">
      <c r="A11" s="124">
        <v>9</v>
      </c>
      <c r="B11" s="126" t="s">
        <v>295</v>
      </c>
    </row>
    <row r="12" spans="1:5" x14ac:dyDescent="0.45">
      <c r="A12" s="124">
        <v>10</v>
      </c>
      <c r="B12" s="126" t="s">
        <v>296</v>
      </c>
    </row>
    <row r="13" spans="1:5" x14ac:dyDescent="0.45">
      <c r="A13" s="124">
        <v>11</v>
      </c>
      <c r="B13" s="125" t="s">
        <v>297</v>
      </c>
    </row>
    <row r="14" spans="1:5" x14ac:dyDescent="0.45">
      <c r="A14" s="124">
        <v>12</v>
      </c>
      <c r="B14" s="125" t="s">
        <v>298</v>
      </c>
    </row>
    <row r="15" spans="1:5" x14ac:dyDescent="0.45">
      <c r="A15" s="124">
        <v>13</v>
      </c>
      <c r="B15" s="125" t="s">
        <v>6</v>
      </c>
    </row>
    <row r="16" spans="1:5" x14ac:dyDescent="0.45">
      <c r="A16" s="124">
        <v>14</v>
      </c>
      <c r="B16" s="125"/>
    </row>
  </sheetData>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zoomScaleNormal="100" workbookViewId="0">
      <selection activeCell="A2" sqref="A2:G2"/>
    </sheetView>
  </sheetViews>
  <sheetFormatPr baseColWidth="10" defaultColWidth="11.42578125" defaultRowHeight="15.4" x14ac:dyDescent="0.45"/>
  <cols>
    <col min="1" max="1" width="13.140625" style="97" customWidth="1"/>
    <col min="2" max="2" width="55.140625" style="104" customWidth="1"/>
    <col min="3" max="16384" width="11.42578125" style="97"/>
  </cols>
  <sheetData>
    <row r="1" spans="1:3" x14ac:dyDescent="0.45">
      <c r="A1" s="94" t="s">
        <v>204</v>
      </c>
      <c r="B1" s="95">
        <v>28</v>
      </c>
      <c r="C1" s="96">
        <f>MAX($A$3:$A$30)-1</f>
        <v>27</v>
      </c>
    </row>
    <row r="2" spans="1:3" x14ac:dyDescent="0.45">
      <c r="A2" s="98" t="s">
        <v>36</v>
      </c>
      <c r="B2" s="99" t="s">
        <v>37</v>
      </c>
      <c r="C2" s="96" t="s">
        <v>38</v>
      </c>
    </row>
    <row r="3" spans="1:3" x14ac:dyDescent="0.45">
      <c r="A3" s="97">
        <v>1</v>
      </c>
      <c r="B3" s="100" t="s">
        <v>205</v>
      </c>
      <c r="C3" s="101"/>
    </row>
    <row r="4" spans="1:3" x14ac:dyDescent="0.45">
      <c r="A4" s="97">
        <v>2</v>
      </c>
      <c r="B4" s="100" t="s">
        <v>206</v>
      </c>
      <c r="C4" s="101" t="s">
        <v>40</v>
      </c>
    </row>
    <row r="5" spans="1:3" x14ac:dyDescent="0.45">
      <c r="A5" s="97">
        <v>3</v>
      </c>
      <c r="B5" s="100" t="s">
        <v>207</v>
      </c>
      <c r="C5" s="101"/>
    </row>
    <row r="6" spans="1:3" x14ac:dyDescent="0.45">
      <c r="A6" s="97">
        <v>4</v>
      </c>
      <c r="B6" s="100" t="s">
        <v>208</v>
      </c>
      <c r="C6" s="101"/>
    </row>
    <row r="7" spans="1:3" ht="27.75" x14ac:dyDescent="0.45">
      <c r="A7" s="97">
        <v>5</v>
      </c>
      <c r="B7" s="100" t="s">
        <v>209</v>
      </c>
      <c r="C7" s="101"/>
    </row>
    <row r="8" spans="1:3" x14ac:dyDescent="0.45">
      <c r="A8" s="97">
        <v>6</v>
      </c>
      <c r="B8" s="100" t="s">
        <v>210</v>
      </c>
      <c r="C8" s="101"/>
    </row>
    <row r="9" spans="1:3" x14ac:dyDescent="0.45">
      <c r="A9" s="97">
        <v>7</v>
      </c>
      <c r="B9" s="100" t="s">
        <v>211</v>
      </c>
      <c r="C9" s="101"/>
    </row>
    <row r="10" spans="1:3" x14ac:dyDescent="0.45">
      <c r="A10" s="97">
        <v>8</v>
      </c>
      <c r="B10" s="100" t="s">
        <v>212</v>
      </c>
      <c r="C10" s="101"/>
    </row>
    <row r="11" spans="1:3" x14ac:dyDescent="0.45">
      <c r="A11" s="97">
        <v>9</v>
      </c>
      <c r="B11" s="100" t="s">
        <v>213</v>
      </c>
      <c r="C11" s="101"/>
    </row>
    <row r="12" spans="1:3" x14ac:dyDescent="0.45">
      <c r="A12" s="97">
        <v>10</v>
      </c>
      <c r="B12" s="100" t="s">
        <v>214</v>
      </c>
      <c r="C12" s="101"/>
    </row>
    <row r="13" spans="1:3" x14ac:dyDescent="0.45">
      <c r="A13" s="97">
        <v>11</v>
      </c>
      <c r="B13" s="100" t="s">
        <v>215</v>
      </c>
      <c r="C13" s="101"/>
    </row>
    <row r="14" spans="1:3" ht="27.75" x14ac:dyDescent="0.45">
      <c r="A14" s="97">
        <v>12</v>
      </c>
      <c r="B14" s="100" t="s">
        <v>216</v>
      </c>
      <c r="C14" s="101"/>
    </row>
    <row r="15" spans="1:3" x14ac:dyDescent="0.45">
      <c r="A15" s="97">
        <v>13</v>
      </c>
      <c r="B15" s="100" t="s">
        <v>217</v>
      </c>
      <c r="C15" s="101"/>
    </row>
    <row r="16" spans="1:3" x14ac:dyDescent="0.45">
      <c r="A16" s="97">
        <v>14</v>
      </c>
      <c r="B16" s="100" t="s">
        <v>218</v>
      </c>
      <c r="C16" s="101"/>
    </row>
    <row r="17" spans="1:3" x14ac:dyDescent="0.45">
      <c r="A17" s="97">
        <v>15</v>
      </c>
      <c r="B17" s="100" t="s">
        <v>219</v>
      </c>
      <c r="C17" s="101"/>
    </row>
    <row r="18" spans="1:3" x14ac:dyDescent="0.45">
      <c r="A18" s="97">
        <v>16</v>
      </c>
      <c r="B18" s="100" t="s">
        <v>220</v>
      </c>
      <c r="C18" s="101"/>
    </row>
    <row r="19" spans="1:3" x14ac:dyDescent="0.45">
      <c r="A19" s="97">
        <v>17</v>
      </c>
      <c r="B19" s="100" t="s">
        <v>221</v>
      </c>
      <c r="C19" s="101"/>
    </row>
    <row r="20" spans="1:3" ht="27.75" x14ac:dyDescent="0.45">
      <c r="A20" s="97">
        <v>18</v>
      </c>
      <c r="B20" s="100" t="s">
        <v>222</v>
      </c>
      <c r="C20" s="101"/>
    </row>
    <row r="21" spans="1:3" x14ac:dyDescent="0.45">
      <c r="A21" s="97">
        <v>19</v>
      </c>
      <c r="B21" s="100" t="s">
        <v>223</v>
      </c>
      <c r="C21" s="101"/>
    </row>
    <row r="22" spans="1:3" ht="27.75" x14ac:dyDescent="0.45">
      <c r="A22" s="97">
        <v>20</v>
      </c>
      <c r="B22" s="100" t="s">
        <v>224</v>
      </c>
      <c r="C22" s="101"/>
    </row>
    <row r="23" spans="1:3" x14ac:dyDescent="0.45">
      <c r="A23" s="97">
        <v>21</v>
      </c>
      <c r="B23" s="100" t="s">
        <v>225</v>
      </c>
      <c r="C23" s="101"/>
    </row>
    <row r="24" spans="1:3" ht="27.75" x14ac:dyDescent="0.45">
      <c r="A24" s="97">
        <v>22</v>
      </c>
      <c r="B24" s="100" t="s">
        <v>226</v>
      </c>
      <c r="C24" s="101"/>
    </row>
    <row r="25" spans="1:3" x14ac:dyDescent="0.45">
      <c r="A25" s="97">
        <v>23</v>
      </c>
      <c r="B25" s="100" t="s">
        <v>227</v>
      </c>
      <c r="C25" s="101"/>
    </row>
    <row r="26" spans="1:3" ht="27.75" x14ac:dyDescent="0.45">
      <c r="A26" s="97">
        <v>24</v>
      </c>
      <c r="B26" s="100" t="s">
        <v>228</v>
      </c>
      <c r="C26" s="101"/>
    </row>
    <row r="27" spans="1:3" x14ac:dyDescent="0.45">
      <c r="A27" s="97">
        <v>25</v>
      </c>
      <c r="B27" s="100" t="s">
        <v>229</v>
      </c>
      <c r="C27" s="101"/>
    </row>
    <row r="28" spans="1:3" x14ac:dyDescent="0.45">
      <c r="A28" s="97">
        <v>26</v>
      </c>
      <c r="B28" s="100" t="s">
        <v>230</v>
      </c>
      <c r="C28" s="101"/>
    </row>
    <row r="29" spans="1:3" x14ac:dyDescent="0.45">
      <c r="A29" s="97">
        <v>27</v>
      </c>
      <c r="B29" s="102" t="s">
        <v>6</v>
      </c>
      <c r="C29" s="103"/>
    </row>
    <row r="30" spans="1:3" x14ac:dyDescent="0.45">
      <c r="A30" s="97">
        <v>28</v>
      </c>
    </row>
  </sheetData>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workbookViewId="0">
      <selection activeCell="A2" sqref="A2:G2"/>
    </sheetView>
  </sheetViews>
  <sheetFormatPr baseColWidth="10" defaultColWidth="11.42578125" defaultRowHeight="15.4" x14ac:dyDescent="0.45"/>
  <cols>
    <col min="1" max="1" width="13.140625" style="97" customWidth="1"/>
    <col min="2" max="2" width="55.140625" style="104" customWidth="1"/>
    <col min="3" max="16384" width="11.42578125" style="97"/>
  </cols>
  <sheetData>
    <row r="1" spans="1:3" x14ac:dyDescent="0.45">
      <c r="A1" s="94" t="s">
        <v>204</v>
      </c>
      <c r="B1" s="95">
        <v>28</v>
      </c>
      <c r="C1" s="96">
        <f>MAX($A$3:$A$30)-1</f>
        <v>27</v>
      </c>
    </row>
    <row r="2" spans="1:3" x14ac:dyDescent="0.45">
      <c r="A2" s="98" t="s">
        <v>36</v>
      </c>
      <c r="B2" s="99" t="s">
        <v>37</v>
      </c>
      <c r="C2" s="96" t="s">
        <v>38</v>
      </c>
    </row>
    <row r="3" spans="1:3" x14ac:dyDescent="0.45">
      <c r="A3" s="97">
        <v>1</v>
      </c>
      <c r="B3" s="100" t="s">
        <v>205</v>
      </c>
      <c r="C3" s="101"/>
    </row>
    <row r="4" spans="1:3" x14ac:dyDescent="0.45">
      <c r="A4" s="97">
        <v>2</v>
      </c>
      <c r="B4" s="100" t="s">
        <v>206</v>
      </c>
      <c r="C4" s="101" t="s">
        <v>40</v>
      </c>
    </row>
    <row r="5" spans="1:3" x14ac:dyDescent="0.45">
      <c r="A5" s="97">
        <v>3</v>
      </c>
      <c r="B5" s="100" t="s">
        <v>207</v>
      </c>
      <c r="C5" s="101"/>
    </row>
    <row r="6" spans="1:3" x14ac:dyDescent="0.45">
      <c r="A6" s="97">
        <v>4</v>
      </c>
      <c r="B6" s="100" t="s">
        <v>208</v>
      </c>
      <c r="C6" s="101"/>
    </row>
    <row r="7" spans="1:3" ht="27.75" x14ac:dyDescent="0.45">
      <c r="A7" s="97">
        <v>5</v>
      </c>
      <c r="B7" s="100" t="s">
        <v>209</v>
      </c>
      <c r="C7" s="101"/>
    </row>
    <row r="8" spans="1:3" x14ac:dyDescent="0.45">
      <c r="A8" s="97">
        <v>6</v>
      </c>
      <c r="B8" s="100" t="s">
        <v>210</v>
      </c>
      <c r="C8" s="101"/>
    </row>
    <row r="9" spans="1:3" x14ac:dyDescent="0.45">
      <c r="A9" s="97">
        <v>7</v>
      </c>
      <c r="B9" s="100" t="s">
        <v>211</v>
      </c>
      <c r="C9" s="101"/>
    </row>
    <row r="10" spans="1:3" x14ac:dyDescent="0.45">
      <c r="A10" s="97">
        <v>8</v>
      </c>
      <c r="B10" s="100" t="s">
        <v>212</v>
      </c>
      <c r="C10" s="101"/>
    </row>
    <row r="11" spans="1:3" x14ac:dyDescent="0.45">
      <c r="A11" s="97">
        <v>9</v>
      </c>
      <c r="B11" s="100" t="s">
        <v>213</v>
      </c>
      <c r="C11" s="101"/>
    </row>
    <row r="12" spans="1:3" x14ac:dyDescent="0.45">
      <c r="A12" s="97">
        <v>10</v>
      </c>
      <c r="B12" s="100" t="s">
        <v>214</v>
      </c>
      <c r="C12" s="101"/>
    </row>
    <row r="13" spans="1:3" x14ac:dyDescent="0.45">
      <c r="A13" s="97">
        <v>11</v>
      </c>
      <c r="B13" s="100" t="s">
        <v>215</v>
      </c>
      <c r="C13" s="101"/>
    </row>
    <row r="14" spans="1:3" ht="27.75" x14ac:dyDescent="0.45">
      <c r="A14" s="97">
        <v>12</v>
      </c>
      <c r="B14" s="100" t="s">
        <v>216</v>
      </c>
      <c r="C14" s="101"/>
    </row>
    <row r="15" spans="1:3" x14ac:dyDescent="0.45">
      <c r="A15" s="97">
        <v>13</v>
      </c>
      <c r="B15" s="100" t="s">
        <v>217</v>
      </c>
      <c r="C15" s="101"/>
    </row>
    <row r="16" spans="1:3" x14ac:dyDescent="0.45">
      <c r="A16" s="97">
        <v>14</v>
      </c>
      <c r="B16" s="100" t="s">
        <v>218</v>
      </c>
      <c r="C16" s="101"/>
    </row>
    <row r="17" spans="1:3" x14ac:dyDescent="0.45">
      <c r="A17" s="97">
        <v>15</v>
      </c>
      <c r="B17" s="100" t="s">
        <v>219</v>
      </c>
      <c r="C17" s="101"/>
    </row>
    <row r="18" spans="1:3" x14ac:dyDescent="0.45">
      <c r="A18" s="97">
        <v>16</v>
      </c>
      <c r="B18" s="100" t="s">
        <v>220</v>
      </c>
      <c r="C18" s="101"/>
    </row>
    <row r="19" spans="1:3" x14ac:dyDescent="0.45">
      <c r="A19" s="97">
        <v>17</v>
      </c>
      <c r="B19" s="100" t="s">
        <v>221</v>
      </c>
      <c r="C19" s="101"/>
    </row>
    <row r="20" spans="1:3" ht="27.75" x14ac:dyDescent="0.45">
      <c r="A20" s="97">
        <v>18</v>
      </c>
      <c r="B20" s="100" t="s">
        <v>222</v>
      </c>
      <c r="C20" s="101"/>
    </row>
    <row r="21" spans="1:3" x14ac:dyDescent="0.45">
      <c r="A21" s="97">
        <v>19</v>
      </c>
      <c r="B21" s="100" t="s">
        <v>223</v>
      </c>
      <c r="C21" s="101"/>
    </row>
    <row r="22" spans="1:3" ht="27.75" x14ac:dyDescent="0.45">
      <c r="A22" s="97">
        <v>20</v>
      </c>
      <c r="B22" s="100" t="s">
        <v>224</v>
      </c>
      <c r="C22" s="101"/>
    </row>
    <row r="23" spans="1:3" x14ac:dyDescent="0.45">
      <c r="A23" s="97">
        <v>21</v>
      </c>
      <c r="B23" s="100" t="s">
        <v>225</v>
      </c>
      <c r="C23" s="101"/>
    </row>
    <row r="24" spans="1:3" ht="27.75" x14ac:dyDescent="0.45">
      <c r="A24" s="97">
        <v>22</v>
      </c>
      <c r="B24" s="100" t="s">
        <v>226</v>
      </c>
      <c r="C24" s="101"/>
    </row>
    <row r="25" spans="1:3" x14ac:dyDescent="0.45">
      <c r="A25" s="97">
        <v>23</v>
      </c>
      <c r="B25" s="100" t="s">
        <v>227</v>
      </c>
      <c r="C25" s="101"/>
    </row>
    <row r="26" spans="1:3" ht="27.75" x14ac:dyDescent="0.45">
      <c r="A26" s="97">
        <v>24</v>
      </c>
      <c r="B26" s="100" t="s">
        <v>228</v>
      </c>
      <c r="C26" s="101"/>
    </row>
    <row r="27" spans="1:3" x14ac:dyDescent="0.45">
      <c r="A27" s="97">
        <v>25</v>
      </c>
      <c r="B27" s="100" t="s">
        <v>229</v>
      </c>
      <c r="C27" s="101"/>
    </row>
    <row r="28" spans="1:3" x14ac:dyDescent="0.45">
      <c r="A28" s="97">
        <v>26</v>
      </c>
      <c r="B28" s="100" t="s">
        <v>230</v>
      </c>
      <c r="C28" s="101"/>
    </row>
    <row r="29" spans="1:3" x14ac:dyDescent="0.45">
      <c r="A29" s="97">
        <v>27</v>
      </c>
      <c r="B29" s="102" t="s">
        <v>6</v>
      </c>
      <c r="C29" s="103"/>
    </row>
    <row r="30" spans="1:3" x14ac:dyDescent="0.45">
      <c r="A30" s="97">
        <v>28</v>
      </c>
    </row>
  </sheetData>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
  <sheetViews>
    <sheetView topLeftCell="A10" workbookViewId="0">
      <selection activeCell="A2" sqref="A2:G2"/>
    </sheetView>
  </sheetViews>
  <sheetFormatPr baseColWidth="10" defaultColWidth="11.5703125" defaultRowHeight="13.9" x14ac:dyDescent="0.4"/>
  <cols>
    <col min="1" max="1" width="11.5703125" style="107"/>
    <col min="2" max="2" width="52.35546875" style="107" customWidth="1"/>
    <col min="3" max="16384" width="11.5703125" style="107"/>
  </cols>
  <sheetData>
    <row r="1" spans="1:5" ht="15.75" thickBot="1" x14ac:dyDescent="0.5">
      <c r="A1" s="105" t="s">
        <v>204</v>
      </c>
      <c r="B1" s="106">
        <v>19</v>
      </c>
      <c r="C1" s="97">
        <v>19</v>
      </c>
      <c r="D1" s="107">
        <v>19</v>
      </c>
      <c r="E1" s="107">
        <v>19</v>
      </c>
    </row>
    <row r="2" spans="1:5" ht="15.75" thickTop="1" x14ac:dyDescent="0.45">
      <c r="A2" s="108" t="s">
        <v>231</v>
      </c>
      <c r="B2" s="108" t="s">
        <v>232</v>
      </c>
      <c r="C2" s="97"/>
    </row>
    <row r="3" spans="1:5" x14ac:dyDescent="0.4">
      <c r="A3" s="107">
        <v>1</v>
      </c>
      <c r="B3" s="107" t="s">
        <v>233</v>
      </c>
    </row>
    <row r="4" spans="1:5" x14ac:dyDescent="0.4">
      <c r="A4" s="107">
        <v>2</v>
      </c>
      <c r="B4" s="107" t="s">
        <v>234</v>
      </c>
    </row>
    <row r="5" spans="1:5" x14ac:dyDescent="0.4">
      <c r="A5" s="107">
        <v>3</v>
      </c>
      <c r="B5" s="107" t="s">
        <v>235</v>
      </c>
    </row>
    <row r="6" spans="1:5" x14ac:dyDescent="0.4">
      <c r="A6" s="107">
        <v>4</v>
      </c>
      <c r="B6" s="107" t="s">
        <v>236</v>
      </c>
    </row>
    <row r="7" spans="1:5" x14ac:dyDescent="0.4">
      <c r="A7" s="107">
        <v>5</v>
      </c>
      <c r="B7" s="107" t="s">
        <v>237</v>
      </c>
    </row>
    <row r="8" spans="1:5" x14ac:dyDescent="0.4">
      <c r="A8" s="107">
        <v>6</v>
      </c>
      <c r="B8" s="107" t="s">
        <v>238</v>
      </c>
    </row>
    <row r="9" spans="1:5" x14ac:dyDescent="0.4">
      <c r="A9" s="107">
        <v>7</v>
      </c>
      <c r="B9" s="107" t="s">
        <v>239</v>
      </c>
    </row>
    <row r="10" spans="1:5" x14ac:dyDescent="0.4">
      <c r="A10" s="107">
        <v>8</v>
      </c>
      <c r="B10" s="107" t="s">
        <v>240</v>
      </c>
    </row>
    <row r="11" spans="1:5" x14ac:dyDescent="0.4">
      <c r="A11" s="107">
        <v>9</v>
      </c>
      <c r="B11" s="107" t="s">
        <v>241</v>
      </c>
    </row>
    <row r="12" spans="1:5" x14ac:dyDescent="0.4">
      <c r="A12" s="107">
        <v>10</v>
      </c>
      <c r="B12" s="107" t="s">
        <v>242</v>
      </c>
    </row>
    <row r="13" spans="1:5" x14ac:dyDescent="0.4">
      <c r="A13" s="107">
        <v>11</v>
      </c>
      <c r="B13" s="107" t="s">
        <v>243</v>
      </c>
    </row>
    <row r="14" spans="1:5" x14ac:dyDescent="0.4">
      <c r="A14" s="107">
        <v>12</v>
      </c>
      <c r="B14" s="107" t="s">
        <v>244</v>
      </c>
    </row>
    <row r="15" spans="1:5" x14ac:dyDescent="0.4">
      <c r="A15" s="107">
        <v>13</v>
      </c>
      <c r="B15" s="107" t="s">
        <v>245</v>
      </c>
    </row>
    <row r="16" spans="1:5" x14ac:dyDescent="0.4">
      <c r="A16" s="107">
        <v>14</v>
      </c>
      <c r="B16" s="107" t="s">
        <v>246</v>
      </c>
    </row>
    <row r="17" spans="1:5" x14ac:dyDescent="0.4">
      <c r="A17" s="107">
        <v>15</v>
      </c>
      <c r="B17" s="107" t="s">
        <v>247</v>
      </c>
    </row>
    <row r="18" spans="1:5" x14ac:dyDescent="0.4">
      <c r="A18" s="107">
        <v>16</v>
      </c>
      <c r="B18" s="107" t="s">
        <v>248</v>
      </c>
    </row>
    <row r="19" spans="1:5" x14ac:dyDescent="0.4">
      <c r="A19" s="107">
        <v>17</v>
      </c>
      <c r="B19" s="107" t="s">
        <v>249</v>
      </c>
    </row>
    <row r="20" spans="1:5" x14ac:dyDescent="0.4">
      <c r="A20" s="107">
        <v>18</v>
      </c>
      <c r="B20" s="107" t="s">
        <v>250</v>
      </c>
    </row>
    <row r="21" spans="1:5" x14ac:dyDescent="0.4">
      <c r="A21" s="107">
        <v>19</v>
      </c>
      <c r="B21" s="107" t="s">
        <v>251</v>
      </c>
    </row>
    <row r="24" spans="1:5" x14ac:dyDescent="0.4">
      <c r="B24" s="107" t="s">
        <v>252</v>
      </c>
    </row>
    <row r="25" spans="1:5" x14ac:dyDescent="0.4">
      <c r="B25" s="107" t="s">
        <v>253</v>
      </c>
    </row>
    <row r="26" spans="1:5" x14ac:dyDescent="0.4">
      <c r="B26" s="107" t="s">
        <v>254</v>
      </c>
    </row>
    <row r="27" spans="1:5" x14ac:dyDescent="0.4">
      <c r="B27" s="107" t="s">
        <v>255</v>
      </c>
    </row>
    <row r="28" spans="1:5" x14ac:dyDescent="0.4">
      <c r="B28" s="107" t="s">
        <v>256</v>
      </c>
    </row>
    <row r="31" spans="1:5" ht="15.75" thickBot="1" x14ac:dyDescent="0.5">
      <c r="A31" s="105" t="s">
        <v>204</v>
      </c>
      <c r="B31" s="106">
        <v>19</v>
      </c>
      <c r="C31" s="97">
        <v>19</v>
      </c>
      <c r="D31" s="107">
        <v>19</v>
      </c>
      <c r="E31" s="107">
        <v>19</v>
      </c>
    </row>
    <row r="32" spans="1:5" ht="15.75" thickTop="1" x14ac:dyDescent="0.45">
      <c r="A32" s="108" t="s">
        <v>231</v>
      </c>
      <c r="B32" s="108" t="s">
        <v>232</v>
      </c>
      <c r="C32" s="97"/>
    </row>
    <row r="33" spans="1:2" x14ac:dyDescent="0.4">
      <c r="A33" s="107">
        <v>1</v>
      </c>
      <c r="B33" s="107" t="s">
        <v>233</v>
      </c>
    </row>
    <row r="34" spans="1:2" x14ac:dyDescent="0.4">
      <c r="A34" s="107">
        <v>2</v>
      </c>
      <c r="B34" s="107" t="s">
        <v>234</v>
      </c>
    </row>
    <row r="35" spans="1:2" x14ac:dyDescent="0.4">
      <c r="A35" s="107">
        <v>3</v>
      </c>
      <c r="B35" s="107" t="s">
        <v>235</v>
      </c>
    </row>
    <row r="36" spans="1:2" x14ac:dyDescent="0.4">
      <c r="A36" s="107">
        <v>4</v>
      </c>
      <c r="B36" s="107" t="s">
        <v>236</v>
      </c>
    </row>
    <row r="37" spans="1:2" x14ac:dyDescent="0.4">
      <c r="A37" s="107">
        <v>5</v>
      </c>
      <c r="B37" s="107" t="s">
        <v>237</v>
      </c>
    </row>
    <row r="38" spans="1:2" x14ac:dyDescent="0.4">
      <c r="A38" s="107">
        <v>6</v>
      </c>
      <c r="B38" s="107" t="s">
        <v>238</v>
      </c>
    </row>
    <row r="39" spans="1:2" x14ac:dyDescent="0.4">
      <c r="A39" s="107">
        <v>7</v>
      </c>
      <c r="B39" s="107" t="s">
        <v>239</v>
      </c>
    </row>
    <row r="40" spans="1:2" x14ac:dyDescent="0.4">
      <c r="A40" s="107">
        <v>8</v>
      </c>
      <c r="B40" s="107" t="s">
        <v>240</v>
      </c>
    </row>
    <row r="41" spans="1:2" x14ac:dyDescent="0.4">
      <c r="A41" s="107">
        <v>9</v>
      </c>
      <c r="B41" s="107" t="s">
        <v>241</v>
      </c>
    </row>
    <row r="42" spans="1:2" x14ac:dyDescent="0.4">
      <c r="A42" s="107">
        <v>10</v>
      </c>
      <c r="B42" s="107" t="s">
        <v>242</v>
      </c>
    </row>
    <row r="43" spans="1:2" x14ac:dyDescent="0.4">
      <c r="A43" s="107">
        <v>11</v>
      </c>
      <c r="B43" s="107" t="s">
        <v>243</v>
      </c>
    </row>
    <row r="44" spans="1:2" x14ac:dyDescent="0.4">
      <c r="A44" s="107">
        <v>12</v>
      </c>
      <c r="B44" s="107" t="s">
        <v>244</v>
      </c>
    </row>
    <row r="45" spans="1:2" x14ac:dyDescent="0.4">
      <c r="A45" s="107">
        <v>13</v>
      </c>
      <c r="B45" s="107" t="s">
        <v>245</v>
      </c>
    </row>
    <row r="46" spans="1:2" x14ac:dyDescent="0.4">
      <c r="A46" s="107">
        <v>14</v>
      </c>
      <c r="B46" s="107" t="s">
        <v>246</v>
      </c>
    </row>
    <row r="47" spans="1:2" x14ac:dyDescent="0.4">
      <c r="A47" s="107">
        <v>15</v>
      </c>
      <c r="B47" s="107" t="s">
        <v>247</v>
      </c>
    </row>
    <row r="48" spans="1:2" x14ac:dyDescent="0.4">
      <c r="A48" s="107">
        <v>16</v>
      </c>
      <c r="B48" s="107" t="s">
        <v>248</v>
      </c>
    </row>
    <row r="49" spans="1:2" x14ac:dyDescent="0.4">
      <c r="A49" s="107">
        <v>17</v>
      </c>
      <c r="B49" s="107" t="s">
        <v>249</v>
      </c>
    </row>
    <row r="50" spans="1:2" x14ac:dyDescent="0.4">
      <c r="A50" s="107">
        <v>18</v>
      </c>
      <c r="B50" s="107" t="s">
        <v>311</v>
      </c>
    </row>
    <row r="51" spans="1:2" x14ac:dyDescent="0.4">
      <c r="A51" s="107">
        <v>19</v>
      </c>
      <c r="B51" s="107" t="s">
        <v>257</v>
      </c>
    </row>
  </sheetData>
  <pageMargins left="0.78740157499999996" right="0.78740157499999996" top="0.984251969" bottom="0.984251969" header="0.4921259845" footer="0.4921259845"/>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C28"/>
  <sheetViews>
    <sheetView workbookViewId="0">
      <selection activeCell="A2" sqref="A2:G2"/>
    </sheetView>
  </sheetViews>
  <sheetFormatPr baseColWidth="10" defaultColWidth="11.5" defaultRowHeight="13.15" x14ac:dyDescent="0.4"/>
  <cols>
    <col min="1" max="1" width="13.140625" style="46" customWidth="1"/>
    <col min="2" max="2" width="55.140625" style="46" customWidth="1"/>
    <col min="3" max="16384" width="11.5" style="46"/>
  </cols>
  <sheetData>
    <row r="1" spans="1:3" ht="13.5" thickBot="1" x14ac:dyDescent="0.45">
      <c r="A1" s="53" t="s">
        <v>94</v>
      </c>
      <c r="B1" s="54">
        <v>26</v>
      </c>
      <c r="C1" s="53">
        <f>MAX($A$3:$A$28)-1</f>
        <v>25</v>
      </c>
    </row>
    <row r="2" spans="1:3" ht="13.5" thickTop="1" x14ac:dyDescent="0.4">
      <c r="A2" s="55" t="s">
        <v>36</v>
      </c>
      <c r="B2" s="55" t="s">
        <v>37</v>
      </c>
      <c r="C2" s="53" t="s">
        <v>39</v>
      </c>
    </row>
    <row r="3" spans="1:3" x14ac:dyDescent="0.4">
      <c r="A3" s="74">
        <v>1</v>
      </c>
      <c r="B3" s="51" t="s">
        <v>103</v>
      </c>
      <c r="C3" s="85"/>
    </row>
    <row r="4" spans="1:3" x14ac:dyDescent="0.4">
      <c r="A4" s="74">
        <v>2</v>
      </c>
      <c r="B4" s="51" t="s">
        <v>104</v>
      </c>
      <c r="C4" s="85" t="s">
        <v>40</v>
      </c>
    </row>
    <row r="5" spans="1:3" x14ac:dyDescent="0.4">
      <c r="A5" s="74">
        <v>3</v>
      </c>
      <c r="B5" s="51" t="s">
        <v>105</v>
      </c>
      <c r="C5" s="22"/>
    </row>
    <row r="6" spans="1:3" x14ac:dyDescent="0.4">
      <c r="A6" s="74">
        <v>4</v>
      </c>
      <c r="B6" s="51" t="s">
        <v>95</v>
      </c>
      <c r="C6" s="22" t="s">
        <v>40</v>
      </c>
    </row>
    <row r="7" spans="1:3" x14ac:dyDescent="0.4">
      <c r="A7" s="74">
        <v>5</v>
      </c>
      <c r="B7" s="51" t="s">
        <v>143</v>
      </c>
      <c r="C7" s="22"/>
    </row>
    <row r="8" spans="1:3" x14ac:dyDescent="0.4">
      <c r="A8" s="74">
        <v>6</v>
      </c>
      <c r="B8" s="51" t="s">
        <v>106</v>
      </c>
      <c r="C8" s="22"/>
    </row>
    <row r="9" spans="1:3" x14ac:dyDescent="0.4">
      <c r="A9" s="74">
        <v>7</v>
      </c>
      <c r="B9" s="51" t="s">
        <v>107</v>
      </c>
      <c r="C9" s="22"/>
    </row>
    <row r="10" spans="1:3" x14ac:dyDescent="0.4">
      <c r="A10" s="74">
        <v>8</v>
      </c>
      <c r="B10" s="51" t="s">
        <v>108</v>
      </c>
      <c r="C10" s="22" t="s">
        <v>40</v>
      </c>
    </row>
    <row r="11" spans="1:3" ht="15.4" x14ac:dyDescent="0.45">
      <c r="A11" s="74">
        <v>9</v>
      </c>
      <c r="B11" s="51" t="s">
        <v>174</v>
      </c>
      <c r="C11" s="60"/>
    </row>
    <row r="12" spans="1:3" ht="15.4" x14ac:dyDescent="0.45">
      <c r="A12" s="74">
        <v>10</v>
      </c>
      <c r="B12" s="51" t="s">
        <v>175</v>
      </c>
      <c r="C12" s="60" t="s">
        <v>40</v>
      </c>
    </row>
    <row r="13" spans="1:3" x14ac:dyDescent="0.4">
      <c r="A13" s="74">
        <v>11</v>
      </c>
      <c r="B13" s="51" t="s">
        <v>161</v>
      </c>
      <c r="C13" s="85"/>
    </row>
    <row r="14" spans="1:3" x14ac:dyDescent="0.4">
      <c r="A14" s="74">
        <v>12</v>
      </c>
      <c r="B14" s="51" t="s">
        <v>162</v>
      </c>
      <c r="C14" s="85" t="s">
        <v>40</v>
      </c>
    </row>
    <row r="15" spans="1:3" x14ac:dyDescent="0.4">
      <c r="A15" s="74">
        <v>13</v>
      </c>
      <c r="B15" s="51" t="s">
        <v>171</v>
      </c>
      <c r="C15" s="22"/>
    </row>
    <row r="16" spans="1:3" x14ac:dyDescent="0.4">
      <c r="A16" s="74">
        <v>14</v>
      </c>
      <c r="B16" s="51" t="s">
        <v>172</v>
      </c>
      <c r="C16" s="22" t="s">
        <v>40</v>
      </c>
    </row>
    <row r="17" spans="1:3" x14ac:dyDescent="0.4">
      <c r="A17" s="74">
        <v>15</v>
      </c>
      <c r="B17" s="51" t="s">
        <v>159</v>
      </c>
      <c r="C17" s="85"/>
    </row>
    <row r="18" spans="1:3" x14ac:dyDescent="0.4">
      <c r="A18" s="74">
        <v>16</v>
      </c>
      <c r="B18" s="51" t="s">
        <v>160</v>
      </c>
      <c r="C18" s="85" t="s">
        <v>40</v>
      </c>
    </row>
    <row r="19" spans="1:3" x14ac:dyDescent="0.4">
      <c r="A19" s="74">
        <v>17</v>
      </c>
      <c r="B19" s="51" t="s">
        <v>109</v>
      </c>
      <c r="C19" s="22"/>
    </row>
    <row r="20" spans="1:3" x14ac:dyDescent="0.4">
      <c r="A20" s="74">
        <v>18</v>
      </c>
      <c r="B20" s="51" t="s">
        <v>110</v>
      </c>
      <c r="C20" s="22"/>
    </row>
    <row r="21" spans="1:3" x14ac:dyDescent="0.4">
      <c r="A21" s="74">
        <v>19</v>
      </c>
      <c r="B21" s="51" t="s">
        <v>125</v>
      </c>
      <c r="C21" s="22"/>
    </row>
    <row r="22" spans="1:3" x14ac:dyDescent="0.4">
      <c r="A22" s="74">
        <v>20</v>
      </c>
      <c r="B22" s="51" t="s">
        <v>140</v>
      </c>
      <c r="C22" s="22"/>
    </row>
    <row r="23" spans="1:3" x14ac:dyDescent="0.4">
      <c r="A23" s="74">
        <v>21</v>
      </c>
      <c r="B23" s="51" t="s">
        <v>144</v>
      </c>
      <c r="C23" s="22"/>
    </row>
    <row r="24" spans="1:3" ht="15.4" x14ac:dyDescent="0.45">
      <c r="A24" s="74">
        <v>22</v>
      </c>
      <c r="B24" s="51" t="s">
        <v>163</v>
      </c>
      <c r="C24" s="60"/>
    </row>
    <row r="25" spans="1:3" ht="15.4" x14ac:dyDescent="0.45">
      <c r="A25" s="74">
        <v>23</v>
      </c>
      <c r="B25" s="51" t="s">
        <v>173</v>
      </c>
      <c r="C25" s="60"/>
    </row>
    <row r="26" spans="1:3" ht="15.4" x14ac:dyDescent="0.45">
      <c r="A26" s="74">
        <v>24</v>
      </c>
      <c r="B26" s="51" t="s">
        <v>191</v>
      </c>
      <c r="C26" s="60"/>
    </row>
    <row r="27" spans="1:3" x14ac:dyDescent="0.4">
      <c r="A27" s="74">
        <v>25</v>
      </c>
      <c r="B27" s="51" t="s">
        <v>111</v>
      </c>
      <c r="C27" s="22"/>
    </row>
    <row r="28" spans="1:3" x14ac:dyDescent="0.4">
      <c r="A28" s="74">
        <v>26</v>
      </c>
      <c r="B28" s="51"/>
      <c r="C28" s="8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C6"/>
  <sheetViews>
    <sheetView workbookViewId="0">
      <selection activeCell="A2" sqref="A2:G2"/>
    </sheetView>
  </sheetViews>
  <sheetFormatPr baseColWidth="10" defaultColWidth="11.5" defaultRowHeight="13.15" x14ac:dyDescent="0.4"/>
  <cols>
    <col min="1" max="1" width="13.140625" style="46" customWidth="1"/>
    <col min="2" max="2" width="55.140625" style="46" customWidth="1"/>
    <col min="3" max="16384" width="11.5" style="46"/>
  </cols>
  <sheetData>
    <row r="1" spans="1:3" ht="13.5" thickBot="1" x14ac:dyDescent="0.45">
      <c r="A1" s="53" t="s">
        <v>112</v>
      </c>
      <c r="B1" s="54">
        <v>4</v>
      </c>
      <c r="C1" s="53">
        <f>MAX($A$3:$A$6)-1</f>
        <v>3</v>
      </c>
    </row>
    <row r="2" spans="1:3" ht="13.5" thickTop="1" x14ac:dyDescent="0.4">
      <c r="A2" s="55" t="s">
        <v>36</v>
      </c>
      <c r="B2" s="55" t="s">
        <v>37</v>
      </c>
      <c r="C2" s="53" t="s">
        <v>38</v>
      </c>
    </row>
    <row r="3" spans="1:3" ht="13.9" x14ac:dyDescent="0.4">
      <c r="A3" s="51">
        <v>1</v>
      </c>
      <c r="B3" s="90" t="s">
        <v>113</v>
      </c>
      <c r="C3" s="50"/>
    </row>
    <row r="4" spans="1:3" ht="13.9" x14ac:dyDescent="0.4">
      <c r="A4" s="51">
        <v>2</v>
      </c>
      <c r="B4" s="62" t="s">
        <v>114</v>
      </c>
      <c r="C4" s="53" t="s">
        <v>40</v>
      </c>
    </row>
    <row r="5" spans="1:3" ht="13.9" x14ac:dyDescent="0.4">
      <c r="A5" s="51">
        <v>3</v>
      </c>
      <c r="B5" s="59" t="s">
        <v>111</v>
      </c>
      <c r="C5" s="31"/>
    </row>
    <row r="6" spans="1:3" x14ac:dyDescent="0.4">
      <c r="A6" s="51">
        <v>4</v>
      </c>
      <c r="B6" s="51"/>
      <c r="C6" s="5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D10"/>
  <sheetViews>
    <sheetView workbookViewId="0">
      <selection activeCell="A2" sqref="A2:G2"/>
    </sheetView>
  </sheetViews>
  <sheetFormatPr baseColWidth="10" defaultColWidth="11.5" defaultRowHeight="13.15" x14ac:dyDescent="0.4"/>
  <cols>
    <col min="1" max="1" width="13.140625" style="46" customWidth="1"/>
    <col min="2" max="2" width="55.140625" style="46" customWidth="1"/>
    <col min="3" max="16384" width="11.5" style="46"/>
  </cols>
  <sheetData>
    <row r="1" spans="1:4" ht="13.5" thickBot="1" x14ac:dyDescent="0.45">
      <c r="A1" s="53" t="s">
        <v>115</v>
      </c>
      <c r="B1" s="54">
        <v>8</v>
      </c>
      <c r="C1" s="53">
        <f>MAX($A$3:$A$10)-1</f>
        <v>7</v>
      </c>
    </row>
    <row r="2" spans="1:4" ht="13.5" thickTop="1" x14ac:dyDescent="0.4">
      <c r="A2" s="55" t="s">
        <v>36</v>
      </c>
      <c r="B2" s="55" t="s">
        <v>37</v>
      </c>
      <c r="C2" s="53" t="s">
        <v>38</v>
      </c>
    </row>
    <row r="3" spans="1:4" ht="15.4" x14ac:dyDescent="0.45">
      <c r="A3" s="58">
        <v>1</v>
      </c>
      <c r="B3" s="59" t="s">
        <v>116</v>
      </c>
      <c r="C3" s="60"/>
    </row>
    <row r="4" spans="1:4" ht="15.4" x14ac:dyDescent="0.45">
      <c r="A4" s="58">
        <v>2</v>
      </c>
      <c r="B4" s="59" t="s">
        <v>117</v>
      </c>
      <c r="C4" s="60" t="s">
        <v>40</v>
      </c>
      <c r="D4" s="22"/>
    </row>
    <row r="5" spans="1:4" ht="15.4" x14ac:dyDescent="0.45">
      <c r="A5" s="58">
        <v>3</v>
      </c>
      <c r="B5" s="89" t="s">
        <v>143</v>
      </c>
      <c r="C5" s="60"/>
      <c r="D5" s="22"/>
    </row>
    <row r="6" spans="1:4" ht="15.4" x14ac:dyDescent="0.45">
      <c r="A6" s="58">
        <v>4</v>
      </c>
      <c r="B6" s="59" t="s">
        <v>133</v>
      </c>
      <c r="C6" s="60"/>
      <c r="D6" s="22"/>
    </row>
    <row r="7" spans="1:4" ht="15.4" x14ac:dyDescent="0.45">
      <c r="A7" s="58">
        <v>5</v>
      </c>
      <c r="B7" s="59" t="s">
        <v>141</v>
      </c>
      <c r="C7" s="60"/>
      <c r="D7" s="22"/>
    </row>
    <row r="8" spans="1:4" ht="15.4" x14ac:dyDescent="0.45">
      <c r="A8" s="58">
        <v>6</v>
      </c>
      <c r="B8" s="89" t="s">
        <v>192</v>
      </c>
      <c r="C8" s="60"/>
      <c r="D8" s="22"/>
    </row>
    <row r="9" spans="1:4" ht="15.4" x14ac:dyDescent="0.45">
      <c r="A9" s="58">
        <v>7</v>
      </c>
      <c r="B9" s="59" t="s">
        <v>111</v>
      </c>
      <c r="C9" s="61"/>
      <c r="D9" s="22"/>
    </row>
    <row r="10" spans="1:4" ht="13.9" x14ac:dyDescent="0.4">
      <c r="A10" s="58">
        <v>8</v>
      </c>
      <c r="B10" s="53"/>
      <c r="C10" s="5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C17"/>
  <sheetViews>
    <sheetView workbookViewId="0">
      <selection activeCell="A2" sqref="A2:G2"/>
    </sheetView>
  </sheetViews>
  <sheetFormatPr baseColWidth="10" defaultColWidth="11.5" defaultRowHeight="13.15" x14ac:dyDescent="0.4"/>
  <cols>
    <col min="1" max="1" width="13.140625" style="46" customWidth="1"/>
    <col min="2" max="2" width="56.640625" style="46" customWidth="1"/>
    <col min="3" max="16384" width="11.5" style="46"/>
  </cols>
  <sheetData>
    <row r="1" spans="1:3" ht="13.5" thickBot="1" x14ac:dyDescent="0.45">
      <c r="A1" s="53" t="s">
        <v>102</v>
      </c>
      <c r="B1" s="54">
        <v>15</v>
      </c>
      <c r="C1" s="53">
        <f>MAX($A$3:$A$17)-1</f>
        <v>14</v>
      </c>
    </row>
    <row r="2" spans="1:3" ht="13.5" thickTop="1" x14ac:dyDescent="0.4">
      <c r="A2" s="55" t="s">
        <v>36</v>
      </c>
      <c r="B2" s="55" t="s">
        <v>37</v>
      </c>
      <c r="C2" s="53" t="s">
        <v>38</v>
      </c>
    </row>
    <row r="3" spans="1:3" ht="15.4" x14ac:dyDescent="0.45">
      <c r="A3" s="58">
        <v>1</v>
      </c>
      <c r="B3" s="59" t="s">
        <v>118</v>
      </c>
      <c r="C3" s="60"/>
    </row>
    <row r="4" spans="1:3" ht="15.4" x14ac:dyDescent="0.45">
      <c r="A4" s="58">
        <v>2</v>
      </c>
      <c r="B4" s="59" t="s">
        <v>119</v>
      </c>
      <c r="C4" s="60" t="s">
        <v>40</v>
      </c>
    </row>
    <row r="5" spans="1:3" ht="15.4" x14ac:dyDescent="0.45">
      <c r="A5" s="58">
        <v>3</v>
      </c>
      <c r="B5" s="59" t="s">
        <v>120</v>
      </c>
      <c r="C5" s="60"/>
    </row>
    <row r="6" spans="1:3" ht="15.4" x14ac:dyDescent="0.45">
      <c r="A6" s="58">
        <v>4</v>
      </c>
      <c r="B6" s="59" t="s">
        <v>121</v>
      </c>
      <c r="C6" s="60"/>
    </row>
    <row r="7" spans="1:3" ht="15.4" x14ac:dyDescent="0.45">
      <c r="A7" s="58">
        <v>5</v>
      </c>
      <c r="B7" s="51" t="s">
        <v>122</v>
      </c>
      <c r="C7" s="60"/>
    </row>
    <row r="8" spans="1:3" ht="15.4" x14ac:dyDescent="0.45">
      <c r="A8" s="58">
        <v>6</v>
      </c>
      <c r="B8" s="51" t="s">
        <v>123</v>
      </c>
      <c r="C8" s="60"/>
    </row>
    <row r="9" spans="1:3" ht="15.4" x14ac:dyDescent="0.45">
      <c r="A9" s="58">
        <v>7</v>
      </c>
      <c r="B9" s="51" t="s">
        <v>124</v>
      </c>
      <c r="C9" s="60"/>
    </row>
    <row r="10" spans="1:3" ht="15.4" x14ac:dyDescent="0.45">
      <c r="A10" s="58">
        <v>8</v>
      </c>
      <c r="B10" s="51" t="s">
        <v>126</v>
      </c>
      <c r="C10" s="60"/>
    </row>
    <row r="11" spans="1:3" ht="15.4" x14ac:dyDescent="0.45">
      <c r="A11" s="58">
        <v>9</v>
      </c>
      <c r="B11" s="51" t="s">
        <v>131</v>
      </c>
      <c r="C11" s="60"/>
    </row>
    <row r="12" spans="1:3" ht="15.4" x14ac:dyDescent="0.45">
      <c r="A12" s="58">
        <v>10</v>
      </c>
      <c r="B12" s="51" t="s">
        <v>132</v>
      </c>
      <c r="C12" s="60"/>
    </row>
    <row r="13" spans="1:3" ht="15.4" x14ac:dyDescent="0.45">
      <c r="A13" s="58">
        <v>11</v>
      </c>
      <c r="B13" s="51" t="s">
        <v>142</v>
      </c>
      <c r="C13" s="60"/>
    </row>
    <row r="14" spans="1:3" ht="15.4" x14ac:dyDescent="0.45">
      <c r="A14" s="58">
        <v>12</v>
      </c>
      <c r="B14" s="51" t="s">
        <v>169</v>
      </c>
      <c r="C14" s="60"/>
    </row>
    <row r="15" spans="1:3" ht="15.4" x14ac:dyDescent="0.45">
      <c r="A15" s="58">
        <v>13</v>
      </c>
      <c r="B15" s="51" t="s">
        <v>170</v>
      </c>
      <c r="C15" s="60"/>
    </row>
    <row r="16" spans="1:3" ht="15.4" x14ac:dyDescent="0.45">
      <c r="A16" s="58">
        <v>14</v>
      </c>
      <c r="B16" s="59" t="s">
        <v>111</v>
      </c>
      <c r="C16" s="61"/>
    </row>
    <row r="17" spans="1:3" ht="13.9" x14ac:dyDescent="0.4">
      <c r="A17" s="58">
        <v>15</v>
      </c>
      <c r="B17" s="53"/>
      <c r="C17" s="53"/>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7"/>
  <dimension ref="A1:C27"/>
  <sheetViews>
    <sheetView workbookViewId="0">
      <selection activeCell="A2" sqref="A2:G2"/>
    </sheetView>
  </sheetViews>
  <sheetFormatPr baseColWidth="10" defaultColWidth="11.5" defaultRowHeight="13.15" x14ac:dyDescent="0.4"/>
  <cols>
    <col min="1" max="1" width="13.140625" style="46" customWidth="1"/>
    <col min="2" max="2" width="55.140625" style="46" customWidth="1"/>
    <col min="3" max="16384" width="11.5" style="46"/>
  </cols>
  <sheetData>
    <row r="1" spans="1:3" ht="13.5" thickBot="1" x14ac:dyDescent="0.45">
      <c r="A1" s="63" t="s">
        <v>151</v>
      </c>
      <c r="B1" s="68">
        <v>8</v>
      </c>
      <c r="C1" s="63">
        <f>MAX($A$3:$A$10)-1</f>
        <v>7</v>
      </c>
    </row>
    <row r="2" spans="1:3" ht="13.5" thickTop="1" x14ac:dyDescent="0.4">
      <c r="A2" s="64" t="s">
        <v>36</v>
      </c>
      <c r="B2" s="64" t="s">
        <v>37</v>
      </c>
      <c r="C2" s="63" t="s">
        <v>38</v>
      </c>
    </row>
    <row r="3" spans="1:3" ht="15.4" x14ac:dyDescent="0.4">
      <c r="A3" s="65">
        <v>1</v>
      </c>
      <c r="B3" s="62" t="s">
        <v>152</v>
      </c>
      <c r="C3" s="66"/>
    </row>
    <row r="4" spans="1:3" ht="15.4" x14ac:dyDescent="0.45">
      <c r="A4" s="65">
        <v>2</v>
      </c>
      <c r="B4" s="62" t="s">
        <v>153</v>
      </c>
      <c r="C4" s="67" t="s">
        <v>40</v>
      </c>
    </row>
    <row r="5" spans="1:3" ht="15.4" x14ac:dyDescent="0.45">
      <c r="A5" s="65">
        <v>3</v>
      </c>
      <c r="B5" s="62" t="s">
        <v>164</v>
      </c>
      <c r="C5" s="67"/>
    </row>
    <row r="6" spans="1:3" ht="15.4" x14ac:dyDescent="0.45">
      <c r="A6" s="65">
        <v>4</v>
      </c>
      <c r="B6" s="62" t="s">
        <v>165</v>
      </c>
      <c r="C6" s="67"/>
    </row>
    <row r="7" spans="1:3" ht="15.4" x14ac:dyDescent="0.4">
      <c r="A7" s="65">
        <v>5</v>
      </c>
      <c r="B7" s="62" t="s">
        <v>167</v>
      </c>
      <c r="C7" s="66"/>
    </row>
    <row r="8" spans="1:3" ht="15.4" x14ac:dyDescent="0.45">
      <c r="A8" s="65">
        <v>6</v>
      </c>
      <c r="B8" s="62" t="s">
        <v>168</v>
      </c>
      <c r="C8" s="67" t="s">
        <v>40</v>
      </c>
    </row>
    <row r="9" spans="1:3" ht="15.4" x14ac:dyDescent="0.45">
      <c r="A9" s="65">
        <v>7</v>
      </c>
      <c r="B9" s="62" t="s">
        <v>6</v>
      </c>
      <c r="C9" s="67"/>
    </row>
    <row r="10" spans="1:3" ht="15.4" x14ac:dyDescent="0.45">
      <c r="A10" s="65">
        <v>8</v>
      </c>
      <c r="B10" s="62"/>
      <c r="C10" s="67"/>
    </row>
    <row r="24" spans="1:3" ht="15.4" x14ac:dyDescent="0.45">
      <c r="A24" s="78" t="s">
        <v>154</v>
      </c>
      <c r="B24" s="79">
        <v>8</v>
      </c>
      <c r="C24" s="78">
        <f>MAX(A25:A27)-1</f>
        <v>2</v>
      </c>
    </row>
    <row r="25" spans="1:3" ht="15.4" x14ac:dyDescent="0.45">
      <c r="A25" s="78">
        <v>1</v>
      </c>
      <c r="B25" s="80" t="s">
        <v>155</v>
      </c>
      <c r="C25" s="78"/>
    </row>
    <row r="26" spans="1:3" ht="15.4" x14ac:dyDescent="0.45">
      <c r="A26" s="78">
        <v>2</v>
      </c>
      <c r="B26" s="81" t="s">
        <v>6</v>
      </c>
      <c r="C26" s="78"/>
    </row>
    <row r="27" spans="1:3" ht="15.4" x14ac:dyDescent="0.45">
      <c r="A27" s="78">
        <v>3</v>
      </c>
      <c r="B27" s="82"/>
      <c r="C27" s="78"/>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22</vt:i4>
      </vt:variant>
      <vt:variant>
        <vt:lpstr>Benannte Bereiche</vt:lpstr>
      </vt:variant>
      <vt:variant>
        <vt:i4>10</vt:i4>
      </vt:variant>
    </vt:vector>
  </HeadingPairs>
  <TitlesOfParts>
    <vt:vector size="32" baseType="lpstr">
      <vt:lpstr>Hints1</vt:lpstr>
      <vt:lpstr>Reporting</vt:lpstr>
      <vt:lpstr>Hinweise1</vt:lpstr>
      <vt:lpstr>Hinweise2</vt:lpstr>
      <vt:lpstr>Hinweise3</vt:lpstr>
      <vt:lpstr>Ergebnisangabe</vt:lpstr>
      <vt:lpstr>Kontakt</vt:lpstr>
      <vt:lpstr>Teilnehmerdaten</vt:lpstr>
      <vt:lpstr>Ergebnisse</vt:lpstr>
      <vt:lpstr>Mitteilungen</vt:lpstr>
      <vt:lpstr>Saccharose</vt:lpstr>
      <vt:lpstr>Glu_Fru</vt:lpstr>
      <vt:lpstr>L-Äpfelsäure</vt:lpstr>
      <vt:lpstr>Benzoe_Sorbin</vt:lpstr>
      <vt:lpstr>Farbstoffe_qual</vt:lpstr>
      <vt:lpstr>Farbstoffe_quan</vt:lpstr>
      <vt:lpstr>Farbstoffe</vt:lpstr>
      <vt:lpstr>Fett</vt:lpstr>
      <vt:lpstr>HBSZ</vt:lpstr>
      <vt:lpstr>Buttersaeure</vt:lpstr>
      <vt:lpstr>BSME</vt:lpstr>
      <vt:lpstr>Fremdfett</vt:lpstr>
      <vt:lpstr>Hinweise3!_ftn1</vt:lpstr>
      <vt:lpstr>Hints1!_ftnref1</vt:lpstr>
      <vt:lpstr>Hinweise1!_ftnref1</vt:lpstr>
      <vt:lpstr>Ergebnisse!Druckbereich</vt:lpstr>
      <vt:lpstr>Hinweise1!Druckbereich</vt:lpstr>
      <vt:lpstr>Hinweise2!Druckbereich</vt:lpstr>
      <vt:lpstr>Ergebnisangabe!OLE_LINK1</vt:lpstr>
      <vt:lpstr>Reporting!OLE_LINK1</vt:lpstr>
      <vt:lpstr>Reporting!OLE_LINK2</vt:lpstr>
      <vt:lpstr>Benzoe_Sorbin!Parameter2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2020-12-14T20:29:49Z</cp:lastPrinted>
  <dcterms:created xsi:type="dcterms:W3CDTF">2005-02-14T18:41:01Z</dcterms:created>
  <dcterms:modified xsi:type="dcterms:W3CDTF">2020-12-15T20:06:58Z</dcterms:modified>
</cp:coreProperties>
</file>