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4" yWindow="-14" windowWidth="17389" windowHeight="11384" activeTab="6"/>
  </bookViews>
  <sheets>
    <sheet name="Hints1" sheetId="56" r:id="rId1"/>
    <sheet name="Reporting" sheetId="57" r:id="rId2"/>
    <sheet name="Hinweise1" sheetId="58" r:id="rId3"/>
    <sheet name="Hinweise2" sheetId="59" r:id="rId4"/>
    <sheet name="Hinweise3" sheetId="60" r:id="rId5"/>
    <sheet name="Ergebnisangabe" sheetId="66" r:id="rId6"/>
    <sheet name="Kontakt" sheetId="55" r:id="rId7"/>
    <sheet name="Teilnehmerdaten" sheetId="17" state="hidden" r:id="rId8"/>
    <sheet name="Ergebnisse" sheetId="5" r:id="rId9"/>
    <sheet name="Mitteilungen" sheetId="45" r:id="rId10"/>
    <sheet name="Farbstoffe_qual" sheetId="63" state="hidden" r:id="rId11"/>
    <sheet name="Farbstoffe_quan" sheetId="64" state="hidden" r:id="rId12"/>
    <sheet name="Farbstoffe" sheetId="65" state="hidden" r:id="rId13"/>
    <sheet name="Dichte" sheetId="18" state="hidden" r:id="rId14"/>
    <sheet name="Alkohol" sheetId="21" state="hidden" r:id="rId15"/>
    <sheet name="Extrakt" sheetId="34" state="hidden" r:id="rId16"/>
    <sheet name="Sac-Glu-Fru" sheetId="22" state="hidden" r:id="rId17"/>
    <sheet name="ß-Asaron" sheetId="23" state="hidden" r:id="rId18"/>
    <sheet name="Blausäure" sheetId="62" state="hidden" r:id="rId19"/>
  </sheets>
  <externalReferences>
    <externalReference r:id="rId20"/>
    <externalReference r:id="rId21"/>
    <externalReference r:id="rId22"/>
    <externalReference r:id="rId23"/>
    <externalReference r:id="rId24"/>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#REF!</definedName>
    <definedName name="_xlnm.Print_Area" localSheetId="8">Ergebnisse!$A$1:$H$53</definedName>
    <definedName name="_xlnm.Print_Area" localSheetId="2">Hinweise1!$A$1:$C$18</definedName>
    <definedName name="_xlnm.Print_Area" localSheetId="3">Hinweise2!$A$1:$C$8</definedName>
    <definedName name="MBlei" localSheetId="5">#REF!</definedName>
    <definedName name="MBlei">#REF!</definedName>
    <definedName name="OLE_LINK1" localSheetId="5">Ergebnisangabe!$A$20</definedName>
    <definedName name="OLE_LINK1" localSheetId="1">Reporting!$A$20</definedName>
    <definedName name="OLE_LINK2" localSheetId="1">Reporting!$J$13</definedName>
    <definedName name="Parameter2" localSheetId="5">#REF!</definedName>
    <definedName name="Parameter2" localSheetId="6">#REF!</definedName>
    <definedName name="Parameter2" localSheetId="9">#REF!</definedName>
    <definedName name="Parameter2">Alkohol!$B$3:$B$25</definedName>
    <definedName name="Parameter2alt" localSheetId="5">#REF!</definedName>
    <definedName name="Parameter2alt">#REF!</definedName>
    <definedName name="test" localSheetId="5">[1]Parameter2!$B$3:$B$18</definedName>
    <definedName name="test" localSheetId="10">[1]Parameter2!$B$3:$B$18</definedName>
    <definedName name="test" localSheetId="4">[2]Parameter2!$B$3:$B$18</definedName>
    <definedName name="test" localSheetId="6">[2]Parameter2!$B$3:$B$18</definedName>
    <definedName name="test" localSheetId="1">[3]Parameter2!$B$3:$B$18</definedName>
    <definedName name="test">[4]Parameter2!$B$3:$B$18</definedName>
  </definedNames>
  <calcPr calcId="145621"/>
</workbook>
</file>

<file path=xl/calcChain.xml><?xml version="1.0" encoding="utf-8"?>
<calcChain xmlns="http://schemas.openxmlformats.org/spreadsheetml/2006/main">
  <c r="A33" i="5" l="1"/>
  <c r="A32" i="5"/>
  <c r="A31" i="5"/>
  <c r="A30" i="5"/>
  <c r="H25" i="5" l="1"/>
  <c r="F25" i="5"/>
  <c r="I48" i="5" s="1"/>
  <c r="B17" i="17"/>
  <c r="C17" i="17"/>
  <c r="B18" i="17"/>
  <c r="C18" i="17"/>
  <c r="B19" i="17"/>
  <c r="C19" i="17"/>
  <c r="B20" i="17"/>
  <c r="C20" i="17"/>
  <c r="C21" i="17"/>
  <c r="C22" i="17"/>
  <c r="C23" i="17"/>
  <c r="C24" i="17"/>
  <c r="H29" i="5"/>
  <c r="H28" i="5"/>
  <c r="H27" i="5"/>
  <c r="H26" i="5"/>
  <c r="F33" i="5"/>
  <c r="F32" i="5"/>
  <c r="F31" i="5"/>
  <c r="F30" i="5"/>
  <c r="I52" i="5" s="1"/>
  <c r="F29" i="5"/>
  <c r="F28" i="5"/>
  <c r="F27" i="5"/>
  <c r="F26" i="5"/>
  <c r="I50" i="5" s="1"/>
  <c r="A51" i="5" s="1"/>
  <c r="C1" i="64"/>
  <c r="H32" i="5" s="1"/>
  <c r="C1" i="63"/>
  <c r="C1" i="62"/>
  <c r="C1" i="23"/>
  <c r="F23" i="5"/>
  <c r="I44" i="5"/>
  <c r="F22" i="5"/>
  <c r="I42" i="5"/>
  <c r="F24" i="5"/>
  <c r="B4" i="17"/>
  <c r="E4" i="5"/>
  <c r="E5" i="5"/>
  <c r="A12" i="5"/>
  <c r="A13" i="5"/>
  <c r="A19" i="5"/>
  <c r="B10" i="17"/>
  <c r="F19" i="5"/>
  <c r="I36" i="5"/>
  <c r="A37" i="5" s="1"/>
  <c r="A20" i="5"/>
  <c r="B11" i="17"/>
  <c r="F20" i="5"/>
  <c r="F21" i="5"/>
  <c r="I40" i="5" s="1"/>
  <c r="A41" i="5" s="1"/>
  <c r="A36" i="5"/>
  <c r="A38" i="5"/>
  <c r="B16" i="55"/>
  <c r="B17" i="55"/>
  <c r="B18" i="55"/>
  <c r="B19" i="55"/>
  <c r="H1" i="45"/>
  <c r="C1" i="18"/>
  <c r="H19" i="5"/>
  <c r="C1" i="21"/>
  <c r="H20" i="5"/>
  <c r="C1" i="34"/>
  <c r="H21" i="5"/>
  <c r="C1" i="22"/>
  <c r="H24" i="5"/>
  <c r="B1" i="17"/>
  <c r="B2" i="17"/>
  <c r="D5" i="17"/>
  <c r="D8" i="17" s="1"/>
  <c r="B5" i="17" s="1"/>
  <c r="B6" i="17"/>
  <c r="B7" i="17"/>
  <c r="C10" i="17"/>
  <c r="C11" i="17"/>
  <c r="B12" i="17"/>
  <c r="C12" i="17"/>
  <c r="B13" i="17"/>
  <c r="C13" i="17"/>
  <c r="B14" i="17"/>
  <c r="C14" i="17"/>
  <c r="B15" i="17"/>
  <c r="C15" i="17"/>
  <c r="B16" i="17"/>
  <c r="C16" i="17"/>
  <c r="I46" i="5"/>
  <c r="A47" i="5"/>
  <c r="H23" i="5"/>
  <c r="H22" i="5"/>
  <c r="A43" i="5"/>
  <c r="A45" i="5"/>
  <c r="H33" i="5" l="1"/>
  <c r="H30" i="5"/>
  <c r="A53" i="5" s="1"/>
  <c r="H31" i="5"/>
  <c r="I38" i="5"/>
  <c r="A39" i="5" s="1"/>
  <c r="A49"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A14"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(Sie haben eine Auswertenummer erhalten)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sharedStrings.xml><?xml version="1.0" encoding="utf-8"?>
<sst xmlns="http://schemas.openxmlformats.org/spreadsheetml/2006/main" count="388" uniqueCount="291">
  <si>
    <t>Ergebnisdatenblatt</t>
  </si>
  <si>
    <t>Parameter</t>
  </si>
  <si>
    <t>Einheit</t>
  </si>
  <si>
    <t>Kunden-Nr.</t>
  </si>
  <si>
    <t>Postleitzahl</t>
  </si>
  <si>
    <t>ergebnisse@lvus.de</t>
  </si>
  <si>
    <t>Sonstiges</t>
  </si>
  <si>
    <t>Analysen-
gang 1</t>
  </si>
  <si>
    <t>Analysen-
gang 2</t>
  </si>
  <si>
    <t>Verfahren /
Literatur</t>
  </si>
  <si>
    <t>Beschreibung der verwendeten Analysenverfahren</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</si>
  <si>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</si>
  <si>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</si>
  <si>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</si>
  <si>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</si>
  <si>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</si>
  <si>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</si>
  <si>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</si>
  <si>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</si>
  <si>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</si>
  <si>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</si>
  <si>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</si>
  <si>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</si>
  <si>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</si>
  <si>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</si>
  <si>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</si>
  <si>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</si>
  <si>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</si>
  <si>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</si>
  <si>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</si>
  <si>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</si>
  <si>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</si>
  <si>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Annahmeschluss:</t>
  </si>
  <si>
    <t>Parameter 4</t>
  </si>
  <si>
    <t>Parameter 5</t>
  </si>
  <si>
    <t>Parameter 6</t>
  </si>
  <si>
    <t>Parameter 7</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</si>
  <si>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</si>
  <si>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</si>
  <si>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</si>
  <si>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</si>
  <si>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</si>
  <si>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</si>
  <si>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</si>
  <si>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t>
  </si>
  <si>
    <t>Relative Dichte 20 °C/20 °C</t>
  </si>
  <si>
    <t>Alkohol</t>
  </si>
  <si>
    <t>% vol</t>
  </si>
  <si>
    <t>Biegeschwinger</t>
  </si>
  <si>
    <t>Destillation 100/100, Dichtebestimmung des Destillats (Alkoholtabelle nach Gidaly)</t>
  </si>
  <si>
    <t>§ 64 LFGB Nr. L 37.00-1</t>
  </si>
  <si>
    <t>§ 64 LFGB Nr. L 37.00-1, modifiziert</t>
  </si>
  <si>
    <t>Pyknometer</t>
  </si>
  <si>
    <t>§ 64 LFGB Nr. L 36.00-3</t>
  </si>
  <si>
    <t>§ 64 LFGB Nr. L 36.00-3, modifiziert</t>
  </si>
  <si>
    <t>§ 64 LFGB Nr. L 31.00-1</t>
  </si>
  <si>
    <t>§ 64 LFGB Nr. L 31.00-1, modifiziert</t>
  </si>
  <si>
    <t>Pyknometer (Berechnung aus der Dichte)</t>
  </si>
  <si>
    <t>VO (EG) Nr. 2870/2000 Nr. 1 Anlage II Methode A (Pyknometrie)</t>
  </si>
  <si>
    <t>VO (EG) Nr. 2870/2000 Nr. 1 Anlage II Methode B (Biegeschwinger)</t>
  </si>
  <si>
    <t>VO (EG) Nr. 2870/2000 Nr. 1 Anlage II Methode B (Hydrostatische Waage)</t>
  </si>
  <si>
    <t>VO (EG) Nr. 2870/2000 Nr. 1 Anlage II Methode A (Pyknometrie), modifiziert</t>
  </si>
  <si>
    <t>VO (EG) Nr. 2870/2000 Nr. 1 Anlage II Methode B (Biegeschwinger), modifiziert</t>
  </si>
  <si>
    <t>VO (EG) Nr. 2870/2000 Nr. 1 Anlage II Methode B (Hydrostatische Waage), modifiziert</t>
  </si>
  <si>
    <t>Pyknometrie nach VO (EG) Nr. 2870/2000 Nr. I Anlage II A (vor der Destillation, auch modifiziert)</t>
  </si>
  <si>
    <t>Elektronische Dichtemessung nach VO (EG) Nr. 2870/2000 Nr. I Anlage II B (vor der Destillation, auch modifiziert)</t>
  </si>
  <si>
    <t>Hydrostatische Waage nach VO (EG) Nr. 2870/2000 Nr. I Anlage II C (auch modifiziert, auch modifiziert)</t>
  </si>
  <si>
    <t>Sonstige</t>
  </si>
  <si>
    <t>PAAR 4500</t>
  </si>
  <si>
    <t>Headspace-GC</t>
  </si>
  <si>
    <t>§64 LFGB Nr. L 31.00-1 (pyknometrisch, Variante 1)</t>
  </si>
  <si>
    <t>Pyknometrisch nach Destillation 50/50</t>
  </si>
  <si>
    <t>Schweizerisches Lebensmittelbuch Kapitel  32/3</t>
  </si>
  <si>
    <t>Hinweise zur Ergebnisübermittlung und zur Ergebnisangabe</t>
  </si>
  <si>
    <t>Nach der in der Tabelle "Ergebnisse" aufgeführten Deadline eingehende Ergebnisse werden bei der Auswertung nicht berücksichtigt.</t>
  </si>
  <si>
    <r>
      <t>Beispiele zur Ergebnisangabe:</t>
    </r>
    <r>
      <rPr>
        <sz val="12"/>
        <rFont val="Times New Roman"/>
        <family val="1"/>
      </rPr>
      <t xml:space="preserve">
In einer Probe wurde der Gehalt von Mangan bestimmt. Es werden folgende rechnerischen Gehalte ermittelt:</t>
    </r>
  </si>
  <si>
    <t>Ergebnisangabe mit 3 signifikanten Ziffern [mg/kg]</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</si>
  <si>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</si>
  <si>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Hinweise zur Auswertung</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</si>
  <si>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</si>
  <si>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Zur Vermeidung zu „breiter“ Beurteilungszonen wird deshalb bei der Auswertung bei allen Parametern der Wert der Zielstandardabweichung auf maximal 22 % vom Wert des Medians beschränkt.</t>
  </si>
  <si>
    <t>References to the result transmission and to the indication of result 
(Deadline see "Ergebnisse")</t>
  </si>
  <si>
    <t>Before analysing the samples, homogenize the samples again, please. After homogenisation You should analyse both samples with your standard procedures.</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</si>
  <si>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</si>
  <si>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</si>
  <si>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</si>
  <si>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</si>
  <si>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</si>
  <si>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</si>
  <si>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</si>
  <si>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</si>
  <si>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</si>
  <si>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</si>
  <si>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</si>
  <si>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eMail-Kontrolle:</t>
  </si>
  <si>
    <t>Ergebnis der Überprüfung:</t>
  </si>
  <si>
    <t>Deadline</t>
  </si>
  <si>
    <t>interne Teilnahme:</t>
  </si>
  <si>
    <t>Signifikante
Stellen</t>
  </si>
  <si>
    <t>Schreiben Sie Ihre Daten in die gelb hinterlegten Felder. Geben Sie Ihre Ergebnisse in den aufgeführten Einheiten an.
Write your data into the yellow cells. Give your results in the units of column 2.</t>
  </si>
  <si>
    <t>Falls Sie einen Parameter nicht bearbeiten, lassen Sie die zugehörigen Ergebnisdatenfelder bitte leer.
If you are not analysing parameters in your laboratory do not write anything into the corresponding fields for the results.</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</si>
  <si>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</si>
  <si>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</si>
  <si>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</si>
  <si>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</si>
  <si>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</si>
  <si>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</si>
  <si>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</si>
  <si>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</si>
  <si>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</si>
  <si>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</si>
  <si>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</si>
  <si>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</si>
  <si>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</si>
  <si>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Tabelle wurde bereits einmal erfolgreich gesendet, es handelt sich um eine Aktualisierung:
This table was sent before, successfully. It is an update:</t>
  </si>
  <si>
    <t>Geben Sie Ihre Ergebnisse mit den in Spalte 3 aufgeführten signifikanten Stellen an. Beispiele hierzu sind in "Hinweise1" enthalten.
Report your results with in column 3 shown significant numbers (there are some examples in sheet "hints1" .</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</si>
  <si>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</si>
  <si>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</si>
  <si>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Zur Beschreibung des Analysenverfahrens verwenden Sie bitte die im unteren Teil dieses Datenblatts enthaltenen Auswahlfelder.
To describe your method use the Pulldown-menus following after the result area.</t>
  </si>
  <si>
    <t>ja / yes</t>
  </si>
  <si>
    <t>nein / no</t>
  </si>
  <si>
    <t>Amtlich geeichte Alkoholspindel</t>
  </si>
  <si>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</si>
  <si>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</si>
  <si>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</si>
  <si>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t>Extrakt</t>
  </si>
  <si>
    <t>Saccharose (wasserfrei)</t>
  </si>
  <si>
    <t>g/l Probe</t>
  </si>
  <si>
    <t>ohne</t>
  </si>
  <si>
    <t>Saccharose</t>
  </si>
  <si>
    <t>§ 64 LFGB Nr. L 00.00-72</t>
  </si>
  <si>
    <t>§ 64 LFGB Nr. L 00.00-72, modifiziert</t>
  </si>
  <si>
    <t>Enzymatisch nach r-biopharm / Roche Nr. 10 716 260 035  (Saccharose, D-Glucose, D-Fructose)</t>
  </si>
  <si>
    <t>SCIL-Testsatz Nr. 1247 (Saccharose, D-Glucose, D-Fructose)</t>
  </si>
  <si>
    <t>HPLC, verschiedene Ausführungsformen</t>
  </si>
  <si>
    <t>Ionenchromatographie, verschiedene Ausführungsformen</t>
  </si>
  <si>
    <t>IFU Nr. 55</t>
  </si>
  <si>
    <t>SCIL-Test EnzytecTM fluid Saccharose (Gesamtglucose) (Ref. 5180)</t>
  </si>
  <si>
    <t>IFU Nr. 56</t>
  </si>
  <si>
    <t>enzymatisch nach Thermo Fisher Nr. 984302</t>
  </si>
  <si>
    <t>§ 64 LFGB Nr. L 36.00-4</t>
  </si>
  <si>
    <t>§ 64 LFGB Nr. L 36.00-4, modifiziert</t>
  </si>
  <si>
    <t>Destillation, Biegeschwinger</t>
  </si>
  <si>
    <t>Berechnet nach Tabarié</t>
  </si>
  <si>
    <t>Berechnet aus der Relativen Dichte 20 °C/20 °C vor und nach Destillation</t>
  </si>
  <si>
    <t>Bestimmung aus der Dichte und des Brechungsindexes</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</si>
  <si>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</si>
  <si>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</si>
  <si>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</si>
  <si>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</si>
  <si>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</si>
  <si>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16b</t>
  </si>
  <si>
    <t>Likör</t>
  </si>
  <si>
    <t>mg/l Probe</t>
  </si>
  <si>
    <t>§ 64 LFGB Nr. L 31.00-12 (DIN EN 1140: 1994)</t>
  </si>
  <si>
    <t>§ 64 LFGB Nr. L 31.00-12 (DIN EN 1140: 1994), modifiziert</t>
  </si>
  <si>
    <t>Enzymatisch nach r-biopharm / Roche Nr. 10 139 106 035 (D-Glucose, D-Fructose)</t>
  </si>
  <si>
    <t>Enzymatisch nach r-biopharm / Roche Nr. 10 139 041 035 + PGF 127396 (Saccharose, D-Glucose, D-Fructose)</t>
  </si>
  <si>
    <t>Enzymatisch nach r-biopharm / Roche, Einzelreagentien</t>
  </si>
  <si>
    <t>Enzymatisch nach r-biopharm/Roche Nr.10 139 041 035 +PGI 10 128 139 001 (Saccharose, D-Glucose, D-Fructose)</t>
  </si>
  <si>
    <t>SCIL-Test EnzytecTM fluid Glucose/Fructose (Ref. 5160)</t>
  </si>
  <si>
    <t>Oxymierung, Sylilierung, Messung mittels GC-FID</t>
  </si>
  <si>
    <t>SCIL-Test EnzytecTM fluid Glucose (Ref. 5140)</t>
  </si>
  <si>
    <t>SCIL-Test EnzytecTM fluid Fructose (Ref. 5120)</t>
  </si>
  <si>
    <t>E. Schulte 2003, GC nach Oxymierung und Silylierung</t>
  </si>
  <si>
    <t>Glucose</t>
  </si>
  <si>
    <t>Fructose</t>
  </si>
  <si>
    <t>Glucose (wasserfrei)</t>
  </si>
  <si>
    <t>Fructose (wasserfrei)</t>
  </si>
  <si>
    <t>Blausäure</t>
  </si>
  <si>
    <t>Untersuchungsergebnisse</t>
  </si>
  <si>
    <t>Anton Paar DMA 5000</t>
  </si>
  <si>
    <t>Verrührmethode des Eichamtes</t>
  </si>
  <si>
    <t>OIV MA AS311-03:R2003 HPLC</t>
  </si>
  <si>
    <t>Rebelein</t>
  </si>
  <si>
    <t>Rebelein (mit Abzug für Reduktone)</t>
  </si>
  <si>
    <t>Photometrisch nach Destillation</t>
  </si>
  <si>
    <t>Destillation und anschließender photometrischer Messung nach Färbung mit Barbitursäure unter Korrektur der Wiederfindung</t>
  </si>
  <si>
    <t>Aufarbeitung über Extrelut-Säulen, anschließend CYAN-EC-Farbtest halbquantitativ</t>
  </si>
  <si>
    <t>HPLC-Verfahren (unterschiedliche Detektoren)</t>
  </si>
  <si>
    <t>Pipettieren und Auswiegen</t>
  </si>
  <si>
    <t>OIV MA AS2-03:R2012</t>
  </si>
  <si>
    <t>Luff-Schoorl</t>
  </si>
  <si>
    <t>NIR</t>
  </si>
  <si>
    <t>Extrakt, gravimetrisch</t>
  </si>
  <si>
    <t>VDLUFA Bd. III, 16.3.2</t>
  </si>
  <si>
    <t>enzymatischer Aufschluss, Destillation, Titration gegen Silbernitrat</t>
  </si>
  <si>
    <t>ß-Asaron</t>
  </si>
  <si>
    <t>Farbstoffe</t>
  </si>
  <si>
    <t>§ 64 LFGB Nr. L 26.11.03-14</t>
  </si>
  <si>
    <t>§ 64 LFGB Nr. L 26.11.03-14, modifiziert</t>
  </si>
  <si>
    <t>Isolierung und Anreicherung: Wollfadenmethode; HPLC</t>
  </si>
  <si>
    <t>Isolierung und Anreicherung: Wollfadenmethode; DC</t>
  </si>
  <si>
    <t>Isolierung und Anreicherung: Wollfadenmethode; Papierchromatographie</t>
  </si>
  <si>
    <t>Isolierung und Anreicherung: Polyamidpulver; HPLC</t>
  </si>
  <si>
    <t>Isolierung und Anreicherung: Polyamidpulver; DC</t>
  </si>
  <si>
    <t>Isolierung und Anreicherung: C18-Kartusche; HPLC</t>
  </si>
  <si>
    <t>Isolierung und Anreicherung: C18-Kartusche; DC</t>
  </si>
  <si>
    <t>Ammoniakauszug, Reinigung über DEAe-Cellulose-Säule, DC</t>
  </si>
  <si>
    <t>Ammoniakauszug, Reinigung über DEAe-Cellulose-Säule, HPLC</t>
  </si>
  <si>
    <t>Ggf. Zentrifugation/Filtration/Klärung (ohne Anreicherung); HPLC</t>
  </si>
  <si>
    <t>Extraktion mit Acetonitril, HPLC</t>
  </si>
  <si>
    <t>Isolierung und Anreicherung: Polyamid; Papierchromatographie</t>
  </si>
  <si>
    <t>Extraktion mit DMSO, HPLC</t>
  </si>
  <si>
    <t>Isolierung und Anreicherung: Kartusche; HPTLC</t>
  </si>
  <si>
    <t>NH3/Methanol extrahiert, eingeengt, Wasserauszug mittels HPLC/DAD</t>
  </si>
  <si>
    <t>Schweizerisches Lebensmittelbuch (SLMB Kapitel 42 A, 1994)</t>
  </si>
  <si>
    <t>Ammoniakalkalischer Auszug, Anreicherung Polyamid-Kartusche, HPLC</t>
  </si>
  <si>
    <t>nach L-08.00-51 und Wollfadenmethode sowie Polyamid, PC</t>
  </si>
  <si>
    <t>Isolierung und Anreicherung; Polyamidpulver / DEAe-Cellulose-Säule; DC</t>
  </si>
  <si>
    <t>§ 64 LFGB Nr. L 08.00-51 (auch modifiziert)</t>
  </si>
  <si>
    <t>Extraktion der Probe mit DMF / DEAE-Cellulosesäule; Elution mit Aceton/HCl, HPLC mit DAD</t>
  </si>
  <si>
    <t>HPLC mit DAD</t>
  </si>
  <si>
    <t>künstliche Farbstoffe, quantitativ</t>
  </si>
  <si>
    <t>lfd. Nr.</t>
  </si>
  <si>
    <t>Bezeichnung des Farbstoffes</t>
  </si>
  <si>
    <t>E 102 (Tartrazin)</t>
  </si>
  <si>
    <t>E 104 (Chinolingelb)</t>
  </si>
  <si>
    <t>E 110 (Gelborange S)</t>
  </si>
  <si>
    <t>E 120 (Karmin)</t>
  </si>
  <si>
    <t>4-Amino-Karminsäure (aus E 120)</t>
  </si>
  <si>
    <t>E 122 (Azorobin)</t>
  </si>
  <si>
    <t>E 123 (Amaranth)</t>
  </si>
  <si>
    <t>E 124 (Ponceau 4 R)</t>
  </si>
  <si>
    <t>E 127 (Erythrosin)</t>
  </si>
  <si>
    <t>E 128 (Rot 2G)</t>
  </si>
  <si>
    <t>E 129 (Allurarot AC)</t>
  </si>
  <si>
    <t>E 131 (Patentblau V)</t>
  </si>
  <si>
    <t>E 132 (Indigotin)</t>
  </si>
  <si>
    <t>E 133 (Brillantblau FCF)</t>
  </si>
  <si>
    <t>E 140 (Chlorophylle)</t>
  </si>
  <si>
    <t>E 141 (Chlorophillin)</t>
  </si>
  <si>
    <t>E 142 (Brilantsäuregrün)</t>
  </si>
  <si>
    <t>kein weiterer Farbstoff identifiziert</t>
  </si>
  <si>
    <t>Farbstoffe nicht untersucht</t>
  </si>
  <si>
    <t>E 105 (Fast Yellow AB)</t>
  </si>
  <si>
    <t>E 107 (Gelb 2G)</t>
  </si>
  <si>
    <t>Farbstoff nicht quantifiziert</t>
  </si>
  <si>
    <t>Nachgewiesener Farbstoff</t>
  </si>
  <si>
    <t>X</t>
  </si>
  <si>
    <t>Farbstoffe, qualitativ</t>
  </si>
  <si>
    <t>Farbstoffe, quantitativ</t>
  </si>
  <si>
    <t>GC-MS</t>
  </si>
  <si>
    <t>GC-MS/MS</t>
  </si>
  <si>
    <t>Parameter 8</t>
  </si>
  <si>
    <t>Parameter 9</t>
  </si>
  <si>
    <t>Parameter 10</t>
  </si>
  <si>
    <t>Parameter 11</t>
  </si>
  <si>
    <t>Parameter 12</t>
  </si>
  <si>
    <t>Parameter 13</t>
  </si>
  <si>
    <t>Parameter 14</t>
  </si>
  <si>
    <t>Parameter 15</t>
  </si>
  <si>
    <t>Farbstoff1</t>
  </si>
  <si>
    <t>Farbstoff2</t>
  </si>
  <si>
    <t>Farbstoff3</t>
  </si>
  <si>
    <t>Farbstoff4</t>
  </si>
  <si>
    <t>Farbstoffe quan</t>
  </si>
  <si>
    <t>Farbstoffe qual</t>
  </si>
  <si>
    <t>=Farbstoffe!B1</t>
  </si>
  <si>
    <t>=Farbstoffe!C1</t>
  </si>
  <si>
    <t>=Farbstoffe!D1</t>
  </si>
  <si>
    <t>=Farbstoffe!E1</t>
  </si>
  <si>
    <t>OIV-MA-AS2-01A: R2012</t>
  </si>
  <si>
    <t>Destillation, Biegeschwinger (Ergebnisse mit amtlichen Alkoholtafeln ermittelt)</t>
  </si>
  <si>
    <t>OIV-MA-BS-01: R2012 (Biegeschwinger)</t>
  </si>
  <si>
    <t>Vo EWG 2676/90 Anhang 4</t>
  </si>
  <si>
    <t>HPLC (diverse Detektoren)</t>
  </si>
  <si>
    <t>§ 64 LFGB Nr. L 00.00-145</t>
  </si>
  <si>
    <t>§ 64 LFGB Nr. L 00.00-145, modifiziert</t>
  </si>
  <si>
    <t>HPLC-Bestimmung (UV- oder DAD-Detektion) nach Verdünnung mit Wasser</t>
  </si>
  <si>
    <t>HPLC-Bestimmung (UV- oder DAD-Detektion) nach Direktinjektion</t>
  </si>
  <si>
    <t>HPLC-Bestimmung (UV- oder DAD-Detektion) nach Extraktion mit Methanol/Wasser und ggf. Pufferzugabe</t>
  </si>
  <si>
    <t>Blausäure (HCN)</t>
  </si>
  <si>
    <t>V.1</t>
  </si>
  <si>
    <t>§ 64LFGB Nr. L 08.00-50 und Nr. L 08.00-51</t>
  </si>
  <si>
    <t>§ 64 LFGB Nr. L 26.11.03-14 (auch modifiziert)</t>
  </si>
  <si>
    <t>Senden Sie elektronisch mitgeteilte Ergebnisse nicht noch zusätzlich per Post oder Telefax.</t>
  </si>
  <si>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</si>
  <si>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</si>
  <si>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Nach dem Eingang in unserer Mailbox "ergebnisse@lvus.de" erhalten Sie automatisch eine Benachrichtigung/Bestätigung über den Eingang Ihrer eMail.</t>
  </si>
  <si>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</si>
  <si>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</si>
  <si>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</si>
  <si>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</si>
  <si>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</si>
  <si>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t>Die Felder zur Eingabe Ihrer Ergebnisdaten sind nicht mit einer festen Nachkommazahl vordefiniert, um keine Hinweise auf eventuelle Gehalte von Parametern zu geben.</t>
  </si>
  <si>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</si>
  <si>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</si>
  <si>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t xml:space="preserve">Benutzen Sie für die Ergebnisübermittlung diese vordefinierte Tabelle im Excelformat. Die Tabelle steht auch auf unserer Homepage (www.lvus.de) im Bereich „Download“ bereit. </t>
  </si>
  <si>
    <t>Zur Bestimmung der Parameter sollen zwei vollständig getrennte Analysengänge durch¬geführt werden. Verwenden Sie für die Analysengänge 1 und 2 Probenmaterial aus verschiedenen Probeneinheiten.</t>
  </si>
  <si>
    <t>Hinweise zum Erfassen und Einsenden der Untersuchungsergebnisse</t>
  </si>
</sst>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2"/>
      <color indexed="9"/>
      <name val="Times New Roman"/>
      <family val="1"/>
    </font>
    <font>
      <b/>
      <sz val="11"/>
      <name val="Times New Roman"/>
      <family val="1"/>
    </font>
    <font>
      <sz val="9"/>
      <name val="Times New Roman"/>
      <family val="1"/>
    </font>
    <font>
      <sz val="13"/>
      <name val="Times New Roman"/>
      <family val="1"/>
    </font>
    <font>
      <sz val="11"/>
      <color indexed="9"/>
      <name val="Times New Roman"/>
      <family val="1"/>
    </font>
    <font>
      <sz val="12"/>
      <color indexed="10"/>
      <name val="Times New Roman"/>
      <family val="1"/>
    </font>
    <font>
      <sz val="11"/>
      <color indexed="12"/>
      <name val="Times New Roman"/>
      <family val="1"/>
    </font>
    <font>
      <i/>
      <vertAlign val="subscript"/>
      <sz val="11"/>
      <name val="Times New Roman"/>
      <family val="1"/>
    </font>
    <font>
      <sz val="13"/>
      <name val="Times New Roman"/>
      <family val="1"/>
    </font>
    <font>
      <sz val="12"/>
      <color indexed="22"/>
      <name val="Times New Roman"/>
      <family val="1"/>
    </font>
    <font>
      <sz val="11"/>
      <color rgb="FFFF0000"/>
      <name val="Times New Roman"/>
      <family val="1"/>
    </font>
  </fonts>
  <fills count="6">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rgb="FFCCFFCC"/>
        <bgColor indexed="64"/>
      </patternFill>
    </fill>
  </fills>
  <borders count="6">
    <border>
      <left/>
      <right/>
      <top/>
      <bottom/>
      <diagonal/>
    </border>
    <border>
      <left/>
      <right/>
      <top style="thick">
        <color indexed="17"/>
      </top>
      <bottom style="thin">
        <color indexed="17"/>
      </bottom>
      <diagonal/>
    </border>
    <border>
      <left style="thin">
        <color indexed="64"/>
      </left>
      <right style="thin">
        <color indexed="64"/>
      </right>
      <top style="thin">
        <color indexed="64"/>
      </top>
      <bottom style="thin">
        <color indexed="64"/>
      </bottom>
      <diagonal/>
    </border>
    <border>
      <left/>
      <right/>
      <top style="thin">
        <color indexed="17"/>
      </top>
      <bottom/>
      <diagonal/>
    </border>
    <border>
      <left style="thin">
        <color indexed="64"/>
      </left>
      <right style="thin">
        <color indexed="64"/>
      </right>
      <top/>
      <bottom style="thin">
        <color indexed="64"/>
      </bottom>
      <diagonal/>
    </border>
    <border>
      <left/>
      <right/>
      <top/>
      <bottom style="thin">
        <color indexed="64"/>
      </bottom>
      <diagonal/>
    </border>
  </borders>
  <cellStyleXfs count="5">
    <xf numFmtId="0" fontId="0" fillId="0" borderId="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5" fillId="0" borderId="0"/>
    <xf numFmtId="0" fontId="5" fillId="0" borderId="0"/>
  </cellStyleXfs>
  <cellXfs count="156">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4" fillId="0" borderId="0" xfId="0" applyFont="1" applyFill="1" applyBorder="1" applyAlignment="1" applyProtection="1">
      <alignment wrapText="1"/>
      <protection hidden="1"/>
    </xf>
    <xf numFmtId="0" fontId="4" fillId="0" borderId="0" xfId="0" applyFont="1" applyFill="1" applyBorder="1" applyAlignment="1" applyProtection="1">
      <alignment horizontal="center"/>
      <protection hidden="1"/>
    </xf>
    <xf numFmtId="0" fontId="9" fillId="0" borderId="0" xfId="0" applyFont="1" applyFill="1" applyBorder="1" applyProtection="1">
      <protection hidden="1"/>
    </xf>
    <xf numFmtId="14" fontId="16" fillId="0" borderId="0" xfId="0" applyNumberFormat="1" applyFont="1" applyFill="1" applyBorder="1" applyAlignment="1" applyProtection="1">
      <alignment horizontal="left"/>
      <protection hidden="1"/>
    </xf>
    <xf numFmtId="0" fontId="4"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11" fillId="4" borderId="0" xfId="0" applyFont="1" applyFill="1" applyBorder="1" applyAlignment="1" applyProtection="1">
      <alignment vertical="center"/>
      <protection hidden="1"/>
    </xf>
    <xf numFmtId="0" fontId="18" fillId="0" borderId="0" xfId="0" applyFont="1" applyFill="1" applyBorder="1" applyAlignment="1" applyProtection="1">
      <alignment horizontal="center"/>
      <protection hidden="1"/>
    </xf>
    <xf numFmtId="0" fontId="5" fillId="0" borderId="0" xfId="0" applyFont="1" applyProtection="1">
      <protection hidden="1"/>
    </xf>
    <xf numFmtId="0" fontId="4" fillId="0" borderId="0" xfId="0" applyFont="1" applyProtection="1">
      <protection hidden="1"/>
    </xf>
    <xf numFmtId="0" fontId="5" fillId="0" borderId="1" xfId="0" applyFont="1" applyBorder="1" applyAlignment="1" applyProtection="1">
      <alignment horizontal="justify" vertical="top" wrapText="1"/>
      <protection hidden="1"/>
    </xf>
    <xf numFmtId="0" fontId="4" fillId="0" borderId="0" xfId="0" applyFont="1" applyAlignment="1" applyProtection="1">
      <alignment horizontal="justify" vertical="top" wrapText="1"/>
      <protection hidden="1"/>
    </xf>
    <xf numFmtId="0" fontId="17" fillId="0" borderId="0" xfId="0" applyFont="1" applyAlignment="1" applyProtection="1">
      <alignment wrapText="1"/>
      <protection hidden="1"/>
    </xf>
    <xf numFmtId="0" fontId="4" fillId="0" borderId="1" xfId="0" applyFont="1" applyBorder="1" applyAlignment="1" applyProtection="1">
      <alignment horizontal="justify" vertical="top" wrapText="1"/>
      <protection hidden="1"/>
    </xf>
    <xf numFmtId="0" fontId="4" fillId="0" borderId="0" xfId="0" applyFont="1" applyAlignment="1" applyProtection="1">
      <alignment wrapText="1"/>
      <protection hidden="1"/>
    </xf>
    <xf numFmtId="0" fontId="5" fillId="0" borderId="0" xfId="0" applyFont="1" applyAlignment="1" applyProtection="1">
      <alignment horizontal="left" wrapText="1"/>
      <protection hidden="1"/>
    </xf>
    <xf numFmtId="0" fontId="5" fillId="0" borderId="0" xfId="0" applyFont="1" applyProtection="1">
      <protection locked="0" hidden="1"/>
    </xf>
    <xf numFmtId="0" fontId="17" fillId="0" borderId="0" xfId="0" applyFont="1" applyAlignment="1">
      <alignment horizontal="justify" vertical="top" wrapText="1"/>
    </xf>
    <xf numFmtId="0" fontId="5" fillId="0" borderId="0" xfId="0" applyFont="1" applyFill="1" applyBorder="1" applyProtection="1">
      <protection hidden="1"/>
    </xf>
    <xf numFmtId="0" fontId="5" fillId="0" borderId="0" xfId="0" applyFont="1" applyFill="1" applyBorder="1" applyAlignment="1" applyProtection="1">
      <alignment vertical="center"/>
      <protection hidden="1"/>
    </xf>
    <xf numFmtId="0" fontId="21" fillId="0" borderId="0" xfId="0" applyFont="1" applyFill="1" applyBorder="1" applyAlignment="1" applyProtection="1">
      <alignment vertical="center"/>
      <protection hidden="1"/>
    </xf>
    <xf numFmtId="0" fontId="17" fillId="0" borderId="0" xfId="0" applyFont="1" applyProtection="1">
      <protection hidden="1"/>
    </xf>
    <xf numFmtId="0" fontId="22" fillId="0" borderId="0" xfId="0" applyFont="1" applyFill="1" applyBorder="1" applyProtection="1">
      <protection hidden="1"/>
    </xf>
    <xf numFmtId="0" fontId="4" fillId="3" borderId="2" xfId="0" applyFont="1" applyFill="1" applyBorder="1" applyAlignment="1" applyProtection="1">
      <alignment horizontal="left" vertical="top" wrapText="1"/>
    </xf>
    <xf numFmtId="0" fontId="4" fillId="3" borderId="0" xfId="0" applyFont="1" applyFill="1" applyBorder="1" applyProtection="1"/>
    <xf numFmtId="0" fontId="4" fillId="3" borderId="2" xfId="0" applyFont="1" applyFill="1" applyBorder="1" applyAlignment="1" applyProtection="1">
      <alignment horizontal="center" vertical="top" wrapText="1"/>
    </xf>
    <xf numFmtId="2" fontId="23" fillId="3" borderId="2" xfId="0" applyNumberFormat="1" applyFont="1" applyFill="1" applyBorder="1" applyAlignment="1" applyProtection="1">
      <alignment horizontal="center" vertical="top" wrapText="1"/>
    </xf>
    <xf numFmtId="0" fontId="0" fillId="0" borderId="0" xfId="0" applyProtection="1"/>
    <xf numFmtId="0" fontId="19" fillId="0" borderId="0" xfId="0" applyFont="1" applyProtection="1"/>
    <xf numFmtId="0" fontId="5" fillId="4" borderId="2"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19"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14" fontId="0" fillId="2" borderId="0" xfId="0" applyNumberFormat="1" applyFill="1" applyAlignment="1">
      <alignment horizontal="center"/>
    </xf>
    <xf numFmtId="0" fontId="17" fillId="0" borderId="0" xfId="0" applyFont="1" applyFill="1" applyBorder="1" applyProtection="1">
      <protection hidden="1"/>
    </xf>
    <xf numFmtId="0" fontId="20" fillId="3" borderId="0" xfId="0" applyFont="1" applyFill="1" applyBorder="1" applyAlignment="1" applyProtection="1">
      <alignment horizontal="right"/>
      <protection hidden="1"/>
    </xf>
    <xf numFmtId="0" fontId="23" fillId="0" borderId="0" xfId="0" applyFont="1" applyFill="1" applyBorder="1" applyAlignment="1" applyProtection="1">
      <alignment vertical="center"/>
      <protection hidden="1"/>
    </xf>
    <xf numFmtId="0" fontId="21" fillId="0" borderId="0" xfId="0" applyFont="1" applyFill="1" applyBorder="1" applyAlignment="1" applyProtection="1">
      <alignment wrapText="1"/>
      <protection hidden="1"/>
    </xf>
    <xf numFmtId="0" fontId="21" fillId="0" borderId="0" xfId="0" applyFont="1" applyFill="1" applyBorder="1" applyAlignment="1" applyProtection="1">
      <alignment vertical="center" wrapText="1"/>
      <protection hidden="1"/>
    </xf>
    <xf numFmtId="0" fontId="7" fillId="4" borderId="0" xfId="0" applyFont="1" applyFill="1" applyBorder="1" applyProtection="1">
      <protection hidden="1"/>
    </xf>
    <xf numFmtId="0" fontId="5" fillId="0" borderId="0" xfId="0" applyFont="1"/>
    <xf numFmtId="0" fontId="17" fillId="0" borderId="0" xfId="0" applyFont="1" applyAlignment="1" applyProtection="1">
      <alignment horizontal="left"/>
      <protection locked="0" hidden="1"/>
    </xf>
    <xf numFmtId="0" fontId="17" fillId="0" borderId="1" xfId="0" applyFont="1" applyBorder="1" applyAlignment="1" applyProtection="1">
      <alignment horizontal="left" vertical="top" wrapText="1"/>
      <protection hidden="1"/>
    </xf>
    <xf numFmtId="0" fontId="17" fillId="0" borderId="0" xfId="0" applyFont="1" applyAlignment="1">
      <alignment horizontal="left" vertical="top" wrapText="1"/>
    </xf>
    <xf numFmtId="0" fontId="17" fillId="0" borderId="0" xfId="0" applyFont="1" applyAlignment="1" applyProtection="1">
      <alignment horizontal="left" vertical="top" wrapText="1"/>
      <protection hidden="1"/>
    </xf>
    <xf numFmtId="0" fontId="4" fillId="0" borderId="0" xfId="0" applyFont="1" applyAlignment="1" applyProtection="1">
      <alignment horizontal="left"/>
      <protection hidden="1"/>
    </xf>
    <xf numFmtId="0" fontId="4" fillId="0" borderId="0" xfId="0" applyFont="1" applyAlignment="1" applyProtection="1">
      <alignment horizontal="left"/>
      <protection locked="0" hidden="1"/>
    </xf>
    <xf numFmtId="0" fontId="4" fillId="0" borderId="1" xfId="0" applyFont="1" applyBorder="1" applyAlignment="1" applyProtection="1">
      <alignment horizontal="left" vertical="top" wrapText="1"/>
      <protection hidden="1"/>
    </xf>
    <xf numFmtId="0" fontId="5" fillId="0" borderId="0" xfId="0" applyFont="1" applyAlignment="1" applyProtection="1">
      <alignment horizontal="left" vertical="top" wrapText="1"/>
      <protection hidden="1"/>
    </xf>
    <xf numFmtId="0" fontId="5" fillId="0" borderId="3" xfId="0" applyFont="1" applyBorder="1" applyAlignment="1" applyProtection="1">
      <alignment horizontal="left" wrapText="1"/>
      <protection hidden="1"/>
    </xf>
    <xf numFmtId="0" fontId="5" fillId="0" borderId="0" xfId="0" applyFont="1" applyAlignment="1" applyProtection="1">
      <alignment horizontal="left"/>
      <protection hidden="1"/>
    </xf>
    <xf numFmtId="0" fontId="4" fillId="0" borderId="0" xfId="0" applyFont="1" applyFill="1" applyBorder="1" applyAlignment="1" applyProtection="1">
      <alignment horizontal="center" vertical="center"/>
      <protection hidden="1"/>
    </xf>
    <xf numFmtId="0" fontId="18" fillId="0" borderId="0" xfId="0" applyFont="1" applyFill="1" applyBorder="1" applyAlignment="1" applyProtection="1">
      <alignment horizontal="center" vertical="center"/>
      <protection hidden="1"/>
    </xf>
    <xf numFmtId="0" fontId="26" fillId="0" borderId="0" xfId="0" applyFont="1" applyFill="1" applyBorder="1" applyAlignment="1" applyProtection="1">
      <alignment vertical="center"/>
      <protection hidden="1"/>
    </xf>
    <xf numFmtId="0" fontId="5" fillId="0" borderId="0" xfId="0" applyFont="1" applyAlignment="1" applyProtection="1">
      <alignment horizontal="justify" vertical="top" wrapText="1"/>
      <protection hidden="1"/>
    </xf>
    <xf numFmtId="0" fontId="17" fillId="0" borderId="0" xfId="0" applyFont="1" applyAlignment="1">
      <alignment wrapText="1"/>
    </xf>
    <xf numFmtId="0" fontId="17" fillId="0" borderId="0" xfId="0" applyFont="1" applyAlignment="1">
      <alignment horizontal="left" wrapText="1"/>
    </xf>
    <xf numFmtId="0" fontId="24" fillId="0" borderId="0" xfId="0" applyFont="1" applyAlignment="1">
      <alignment horizontal="left" vertical="center" wrapText="1"/>
    </xf>
    <xf numFmtId="0" fontId="24" fillId="0" borderId="0" xfId="0" applyFont="1" applyAlignment="1">
      <alignment horizontal="left" vertical="center"/>
    </xf>
    <xf numFmtId="0" fontId="4" fillId="0" borderId="0" xfId="0" applyFont="1" applyFill="1" applyBorder="1" applyAlignment="1" applyProtection="1">
      <alignment horizontal="center" vertical="center" wrapText="1"/>
      <protection hidden="1"/>
    </xf>
    <xf numFmtId="49" fontId="1" fillId="2" borderId="0" xfId="1" applyNumberFormat="1" applyFont="1" applyFill="1" applyAlignment="1" applyProtection="1">
      <alignment vertical="center"/>
      <protection locked="0"/>
    </xf>
    <xf numFmtId="0" fontId="7" fillId="0" borderId="0" xfId="0" applyFont="1" applyFill="1" applyBorder="1" applyAlignment="1" applyProtection="1">
      <alignment horizontal="left" vertical="center" wrapText="1"/>
      <protection hidden="1"/>
    </xf>
    <xf numFmtId="0" fontId="5" fillId="2" borderId="0" xfId="0" applyFont="1" applyFill="1" applyAlignment="1">
      <alignment horizontal="center"/>
    </xf>
    <xf numFmtId="0" fontId="18" fillId="0" borderId="0" xfId="0" applyFont="1" applyProtection="1">
      <protection hidden="1"/>
    </xf>
    <xf numFmtId="0" fontId="17" fillId="0" borderId="0" xfId="0" applyFont="1" applyFill="1" applyAlignment="1">
      <alignment horizontal="justify" vertical="top" wrapText="1"/>
    </xf>
    <xf numFmtId="0" fontId="0" fillId="3" borderId="0" xfId="0" applyFill="1" applyBorder="1"/>
    <xf numFmtId="49" fontId="4" fillId="2" borderId="0" xfId="0" applyNumberFormat="1" applyFont="1" applyFill="1" applyBorder="1" applyAlignment="1" applyProtection="1">
      <protection locked="0"/>
    </xf>
    <xf numFmtId="0" fontId="5" fillId="0" borderId="0" xfId="3" applyFont="1" applyBorder="1" applyProtection="1">
      <protection hidden="1"/>
    </xf>
    <xf numFmtId="0" fontId="4" fillId="0" borderId="0" xfId="3" applyFont="1" applyBorder="1" applyAlignment="1" applyProtection="1">
      <alignment horizontal="left"/>
      <protection locked="0" hidden="1"/>
    </xf>
    <xf numFmtId="0" fontId="4" fillId="0" borderId="0" xfId="3" applyFont="1" applyBorder="1" applyProtection="1">
      <protection hidden="1"/>
    </xf>
    <xf numFmtId="0" fontId="4" fillId="0" borderId="0" xfId="3" applyFont="1" applyProtection="1">
      <protection hidden="1"/>
    </xf>
    <xf numFmtId="0" fontId="4" fillId="0" borderId="0" xfId="3" applyFont="1" applyBorder="1" applyAlignment="1" applyProtection="1">
      <alignment horizontal="justify" vertical="top" wrapText="1"/>
      <protection hidden="1"/>
    </xf>
    <xf numFmtId="0" fontId="4" fillId="0" borderId="0" xfId="3" applyFont="1" applyBorder="1" applyAlignment="1" applyProtection="1">
      <alignment horizontal="left" vertical="top" wrapText="1"/>
      <protection hidden="1"/>
    </xf>
    <xf numFmtId="0" fontId="5" fillId="0" borderId="0" xfId="3" applyFont="1" applyAlignment="1" applyProtection="1">
      <alignment horizontal="left" vertical="top" wrapText="1"/>
      <protection hidden="1"/>
    </xf>
    <xf numFmtId="0" fontId="17" fillId="0" borderId="0" xfId="3" applyFont="1" applyAlignment="1" applyProtection="1">
      <alignment horizontal="justify" vertical="top" wrapText="1"/>
      <protection hidden="1"/>
    </xf>
    <xf numFmtId="0" fontId="5" fillId="0" borderId="0" xfId="3" applyFont="1"/>
    <xf numFmtId="0" fontId="4" fillId="0" borderId="0" xfId="3" applyFont="1" applyAlignment="1" applyProtection="1">
      <alignment horizontal="left" vertical="top" wrapText="1"/>
      <protection hidden="1"/>
    </xf>
    <xf numFmtId="0" fontId="17" fillId="0" borderId="0" xfId="3" applyFont="1" applyAlignment="1" applyProtection="1">
      <alignment wrapText="1"/>
      <protection hidden="1"/>
    </xf>
    <xf numFmtId="0" fontId="4" fillId="0" borderId="0" xfId="3" applyFont="1" applyAlignment="1" applyProtection="1">
      <alignment horizontal="left"/>
      <protection hidden="1"/>
    </xf>
    <xf numFmtId="0" fontId="5" fillId="0" borderId="0" xfId="3" applyFont="1" applyBorder="1" applyProtection="1">
      <protection locked="0" hidden="1"/>
    </xf>
    <xf numFmtId="0" fontId="5" fillId="0" borderId="0" xfId="3" applyFont="1" applyProtection="1">
      <protection hidden="1"/>
    </xf>
    <xf numFmtId="0" fontId="5" fillId="0" borderId="0" xfId="3" applyFont="1" applyBorder="1" applyAlignment="1" applyProtection="1">
      <alignment horizontal="justify" vertical="top" wrapText="1"/>
      <protection hidden="1"/>
    </xf>
    <xf numFmtId="0" fontId="5" fillId="0" borderId="4" xfId="3" applyFont="1" applyBorder="1" applyAlignment="1">
      <alignment vertical="top" wrapText="1"/>
    </xf>
    <xf numFmtId="0" fontId="4" fillId="0" borderId="0" xfId="3" applyFont="1" applyProtection="1">
      <protection locked="0" hidden="1"/>
    </xf>
    <xf numFmtId="0" fontId="5" fillId="0" borderId="0" xfId="3"/>
    <xf numFmtId="0" fontId="4" fillId="0" borderId="1" xfId="3" applyFont="1" applyBorder="1" applyAlignment="1" applyProtection="1">
      <alignment horizontal="justify" vertical="top" wrapText="1"/>
      <protection hidden="1"/>
    </xf>
    <xf numFmtId="0" fontId="27" fillId="0" borderId="0" xfId="0" applyFont="1" applyFill="1" applyBorder="1" applyAlignment="1" applyProtection="1">
      <alignment horizontal="center" vertical="center"/>
      <protection hidden="1"/>
    </xf>
    <xf numFmtId="0" fontId="4" fillId="0" borderId="0" xfId="0" applyFont="1" applyBorder="1" applyAlignment="1" applyProtection="1">
      <alignment horizontal="left" vertical="center" wrapText="1"/>
      <protection hidden="1"/>
    </xf>
    <xf numFmtId="0" fontId="4" fillId="0" borderId="0" xfId="0" applyFont="1" applyBorder="1" applyAlignment="1">
      <alignment vertical="center" wrapText="1"/>
    </xf>
    <xf numFmtId="49" fontId="4" fillId="2" borderId="0" xfId="0" applyNumberFormat="1" applyFont="1" applyFill="1" applyBorder="1" applyAlignment="1" applyProtection="1">
      <alignment horizontal="left" vertical="center"/>
      <protection locked="0"/>
    </xf>
    <xf numFmtId="49" fontId="4" fillId="2" borderId="0" xfId="0" applyNumberFormat="1" applyFont="1" applyFill="1" applyBorder="1" applyAlignment="1" applyProtection="1">
      <alignment vertical="center"/>
      <protection locked="0"/>
    </xf>
    <xf numFmtId="0" fontId="4" fillId="0" borderId="0" xfId="0" applyFont="1" applyBorder="1" applyAlignment="1">
      <alignment horizontal="left" vertical="center" wrapText="1"/>
    </xf>
    <xf numFmtId="0" fontId="4" fillId="0" borderId="0" xfId="0" applyFont="1" applyFill="1" applyBorder="1" applyAlignment="1">
      <alignment vertical="center" wrapText="1"/>
    </xf>
    <xf numFmtId="0" fontId="4" fillId="4" borderId="0" xfId="0" applyFont="1" applyFill="1" applyBorder="1" applyAlignment="1" applyProtection="1">
      <alignment vertical="center" wrapText="1"/>
      <protection hidden="1"/>
    </xf>
    <xf numFmtId="0" fontId="4" fillId="4" borderId="0" xfId="0" applyFont="1" applyFill="1" applyBorder="1" applyAlignment="1">
      <alignment vertical="center" wrapText="1"/>
    </xf>
    <xf numFmtId="0" fontId="4" fillId="5" borderId="0" xfId="0" applyFont="1" applyFill="1" applyBorder="1" applyAlignment="1" applyProtection="1">
      <alignment horizontal="left" vertical="center"/>
      <protection hidden="1"/>
    </xf>
    <xf numFmtId="0" fontId="28" fillId="0" borderId="0" xfId="0" applyFont="1" applyFill="1" applyBorder="1" applyProtection="1">
      <protection hidden="1"/>
    </xf>
    <xf numFmtId="0" fontId="5" fillId="0" borderId="5" xfId="0" applyFont="1" applyBorder="1" applyAlignment="1" applyProtection="1">
      <alignment horizontal="left" wrapText="1"/>
    </xf>
    <xf numFmtId="0" fontId="5" fillId="0" borderId="5"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8" fillId="3" borderId="0" xfId="0" applyFont="1" applyFill="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wrapText="1"/>
    </xf>
    <xf numFmtId="0" fontId="4" fillId="3" borderId="0" xfId="0" applyFont="1" applyFill="1" applyAlignment="1" applyProtection="1">
      <alignment horizontal="left"/>
    </xf>
    <xf numFmtId="0" fontId="4" fillId="0" borderId="0" xfId="0" applyFont="1" applyFill="1" applyAlignment="1" applyProtection="1">
      <alignment horizontal="left"/>
    </xf>
    <xf numFmtId="0" fontId="4" fillId="3" borderId="0" xfId="0" applyFont="1" applyFill="1" applyAlignment="1" applyProtection="1">
      <alignment horizontal="left" wrapText="1"/>
    </xf>
    <xf numFmtId="0" fontId="14" fillId="3" borderId="0" xfId="0" applyFont="1" applyFill="1" applyAlignment="1" applyProtection="1">
      <alignment horizontal="left" wrapText="1"/>
    </xf>
    <xf numFmtId="0" fontId="8" fillId="3" borderId="5" xfId="0" applyFont="1" applyFill="1" applyBorder="1" applyAlignment="1" applyProtection="1">
      <alignment horizontal="left" wrapText="1"/>
    </xf>
    <xf numFmtId="0" fontId="4" fillId="3" borderId="5"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24" fillId="0" borderId="0" xfId="0" applyFont="1" applyAlignment="1">
      <alignment horizontal="left" vertical="center" wrapText="1"/>
    </xf>
    <xf numFmtId="0" fontId="24"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49" fontId="0" fillId="4" borderId="0" xfId="0" applyNumberFormat="1" applyFill="1" applyBorder="1" applyAlignment="1" applyProtection="1">
      <alignment vertical="center" wrapText="1"/>
      <protection locked="0"/>
    </xf>
    <xf numFmtId="1" fontId="4" fillId="2" borderId="0" xfId="0" applyNumberFormat="1" applyFont="1" applyFill="1" applyBorder="1" applyAlignment="1" applyProtection="1">
      <alignment horizontal="left" vertical="center"/>
      <protection hidden="1"/>
    </xf>
    <xf numFmtId="0" fontId="0" fillId="5" borderId="0" xfId="0" applyFill="1" applyBorder="1" applyAlignment="1" applyProtection="1">
      <alignment horizontal="left" vertical="center"/>
      <protection hidden="1"/>
    </xf>
    <xf numFmtId="0" fontId="0" fillId="4" borderId="0" xfId="0" applyFill="1" applyBorder="1" applyAlignment="1" applyProtection="1">
      <alignment horizontal="left"/>
      <protection hidden="1"/>
    </xf>
    <xf numFmtId="0" fontId="23" fillId="0" borderId="0" xfId="0" applyFont="1" applyFill="1" applyBorder="1" applyAlignment="1" applyProtection="1">
      <alignment horizontal="left" vertical="center" wrapText="1"/>
      <protection hidden="1"/>
    </xf>
    <xf numFmtId="0" fontId="0" fillId="4" borderId="0" xfId="0" applyFill="1" applyBorder="1" applyAlignment="1" applyProtection="1">
      <alignment horizontal="center"/>
      <protection hidden="1"/>
    </xf>
    <xf numFmtId="0" fontId="9" fillId="0" borderId="0" xfId="0" applyFont="1" applyFill="1" applyBorder="1" applyAlignment="1" applyProtection="1">
      <alignment horizontal="left"/>
      <protection hidden="1"/>
    </xf>
    <xf numFmtId="49" fontId="5" fillId="4" borderId="0" xfId="0" applyNumberFormat="1" applyFont="1" applyFill="1" applyBorder="1" applyAlignment="1" applyProtection="1">
      <alignment vertical="center" wrapText="1"/>
      <protection locked="0"/>
    </xf>
    <xf numFmtId="0" fontId="4" fillId="0" borderId="0" xfId="0" applyFont="1" applyFill="1" applyBorder="1" applyAlignment="1" applyProtection="1">
      <alignment horizontal="left" vertical="center" wrapText="1"/>
      <protection hidden="1"/>
    </xf>
    <xf numFmtId="0" fontId="1" fillId="0" borderId="0" xfId="1" applyFill="1" applyBorder="1" applyAlignment="1" applyProtection="1">
      <alignment horizontal="left"/>
      <protection hidden="1"/>
    </xf>
    <xf numFmtId="0" fontId="7" fillId="0" borderId="0" xfId="0" applyFont="1" applyFill="1" applyBorder="1" applyAlignment="1" applyProtection="1">
      <alignment horizontal="left" vertical="center" wrapText="1"/>
      <protection hidden="1"/>
    </xf>
    <xf numFmtId="0" fontId="4" fillId="2" borderId="0" xfId="0" applyFont="1" applyFill="1" applyAlignment="1" applyProtection="1">
      <alignment horizontal="left"/>
      <protection locked="0"/>
    </xf>
    <xf numFmtId="0" fontId="5" fillId="3" borderId="0" xfId="4" applyFill="1" applyBorder="1"/>
    <xf numFmtId="0" fontId="5" fillId="3" borderId="0" xfId="4" applyFill="1" applyBorder="1" applyAlignment="1">
      <alignment horizontal="left" wrapText="1"/>
    </xf>
    <xf numFmtId="0" fontId="5" fillId="3" borderId="0" xfId="4" applyFont="1" applyFill="1" applyBorder="1" applyAlignment="1">
      <alignment horizontal="left" wrapText="1"/>
    </xf>
    <xf numFmtId="0" fontId="9" fillId="0" borderId="0" xfId="4" applyFont="1" applyAlignment="1">
      <alignment horizontal="left"/>
    </xf>
    <xf numFmtId="0" fontId="4" fillId="0" borderId="0" xfId="0" applyFont="1" applyFill="1" applyBorder="1" applyAlignment="1" applyProtection="1">
      <alignment vertical="center" wrapText="1"/>
      <protection hidden="1"/>
    </xf>
  </cellXfs>
  <cellStyles count="5">
    <cellStyle name="Hyperlink" xfId="1" builtinId="8"/>
    <cellStyle name="Hyperlink 2" xfId="2"/>
    <cellStyle name="Standard" xfId="0" builtinId="0"/>
    <cellStyle name="Standard 2" xfId="3"/>
    <cellStyle name="Standard 3" xfId="4"/>
  </cellStyles>
  <dxfs count="38">
    <dxf>
      <font>
        <condense val="0"/>
        <extend val="0"/>
        <color indexed="9"/>
      </font>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auto="1"/>
      </font>
      <fill>
        <patternFill>
          <bgColor indexed="43"/>
        </patternFill>
      </fill>
    </dxf>
    <dxf>
      <font>
        <condense val="0"/>
        <extend val="0"/>
        <color indexed="9"/>
      </font>
    </dxf>
    <dxf>
      <font>
        <condense val="0"/>
        <extend val="0"/>
        <color indexed="9"/>
      </font>
    </dxf>
    <dxf>
      <fill>
        <patternFill>
          <bgColor indexed="43"/>
        </patternFill>
      </fill>
    </dxf>
    <dxf>
      <fill>
        <patternFill>
          <bgColor indexed="43"/>
        </patternFill>
      </fill>
    </dxf>
    <dxf>
      <font>
        <condense val="0"/>
        <extend val="0"/>
        <color indexed="9"/>
      </font>
    </dxf>
    <dxf>
      <fill>
        <patternFill>
          <bgColor indexed="43"/>
        </patternFill>
      </fill>
    </dxf>
    <dxf>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sharedStrings" Target="sharedStrings.xml"/></Relationships>
</file>

<file path=xl/ctrlProps/ctrlProp1.xml><?xml version="1.0" encoding="utf-8"?>
<formControlPr xmlns="http://schemas.microsoft.com/office/spreadsheetml/2009/9/main" objectType="Drop" dropLines="25" dropStyle="combo" dx="18" fmlaLink="Dichte!$B$1" fmlaRange="Dichte!$B$3:$B$20" sel="18" val="0"/>
</file>

<file path=xl/ctrlProps/ctrlProp2.xml><?xml version="1.0" encoding="utf-8"?>
<formControlPr xmlns="http://schemas.microsoft.com/office/spreadsheetml/2009/9/main" objectType="Drop" dropLines="25" dropStyle="combo" dx="18" fmlaLink="Alkohol!$B$1" fmlaRange="Alkohol!$B$3:$B$25" sel="22" val="0"/>
</file>

<file path=xl/ctrlProps/ctrlProp3.xml><?xml version="1.0" encoding="utf-8"?>
<formControlPr xmlns="http://schemas.microsoft.com/office/spreadsheetml/2009/9/main" objectType="Drop" dropLines="25" dropStyle="combo" dx="18" fmlaLink="Extrakt!$B$1" fmlaRange="Extrakt!$B$3:$B$13" sel="11" val="0"/>
</file>

<file path=xl/ctrlProps/ctrlProp4.xml><?xml version="1.0" encoding="utf-8"?>
<formControlPr xmlns="http://schemas.microsoft.com/office/spreadsheetml/2009/9/main" objectType="Drop" dropLines="25" dropStyle="combo" dx="18" fmlaLink="'Sac-Glu-Fru'!$D$1" fmlaRange="'Sac-Glu-Fru'!$B$3:$B$29" sel="27" val="2"/>
</file>

<file path=xl/ctrlProps/ctrlProp5.xml><?xml version="1.0" encoding="utf-8"?>
<formControlPr xmlns="http://schemas.microsoft.com/office/spreadsheetml/2009/9/main" objectType="Drop" dropLines="15" dropStyle="combo" dx="18" fmlaLink="Teilnehmerdaten!$D$4" fmlaRange="Teilnehmerdaten!$G$5:$G$6" sel="2" val="0"/>
</file>

<file path=xl/ctrlProps/ctrlProp6.xml><?xml version="1.0" encoding="utf-8"?>
<formControlPr xmlns="http://schemas.microsoft.com/office/spreadsheetml/2009/9/main" objectType="Drop" dropLines="25" dropStyle="combo" dx="18" fmlaLink="Blausäure!$B$1" fmlaRange="Blausäure!$B$3:$B$10" sel="8" val="0"/>
</file>

<file path=xl/ctrlProps/ctrlProp7.xml><?xml version="1.0" encoding="utf-8"?>
<formControlPr xmlns="http://schemas.microsoft.com/office/spreadsheetml/2009/9/main" objectType="Drop" dropLines="25" dropStyle="combo" dx="18" fmlaLink="'Sac-Glu-Fru'!$E$1" fmlaRange="'Sac-Glu-Fru'!$B$3:$B$29" sel="27" val="2"/>
</file>

<file path=xl/ctrlProps/ctrlProp8.xml><?xml version="1.0" encoding="utf-8"?>
<formControlPr xmlns="http://schemas.microsoft.com/office/spreadsheetml/2009/9/main" objectType="Drop" dropLines="25" dropStyle="combo" dx="18" fmlaLink="'Sac-Glu-Fru'!$B$1" fmlaRange="'Sac-Glu-Fru'!$B$3:$B$29" sel="27" val="2"/>
</file>

<file path=xl/ctrlProps/ctrlProp9.xml><?xml version="1.0" encoding="utf-8"?>
<formControlPr xmlns="http://schemas.microsoft.com/office/spreadsheetml/2009/9/main" objectType="Drop" dropLines="25" dropStyle="combo" dx="18" fmlaLink="Farbstoffe!$B$1" fmlaRange="Farbstoffe!$B$3:$B$21" sel="19" val="0"/>
</file>

<file path=xl/ctrlProps/ctrlProp10.xml><?xml version="1.0" encoding="utf-8"?>
<formControlPr xmlns="http://schemas.microsoft.com/office/spreadsheetml/2009/9/main" objectType="Drop" dropLines="25" dropStyle="combo" dx="18" fmlaLink="Farbstoffe!$C$1" fmlaRange="Farbstoffe!$B$3:$B$21" sel="19" val="0"/>
</file>

<file path=xl/ctrlProps/ctrlProp11.xml><?xml version="1.0" encoding="utf-8"?>
<formControlPr xmlns="http://schemas.microsoft.com/office/spreadsheetml/2009/9/main" objectType="Drop" dropLines="25" dropStyle="combo" dx="18" fmlaLink="Farbstoffe!$D$1" fmlaRange="Farbstoffe!$B$3:$B$21" sel="19" val="0"/>
</file>

<file path=xl/ctrlProps/ctrlProp12.xml><?xml version="1.0" encoding="utf-8"?>
<formControlPr xmlns="http://schemas.microsoft.com/office/spreadsheetml/2009/9/main" objectType="Drop" dropLines="25" dropStyle="combo" dx="18" fmlaLink="Farbstoffe!$E$1" fmlaRange="Farbstoffe!$B$3:$B$21" sel="19" val="0"/>
</file>

<file path=xl/ctrlProps/ctrlProp13.xml><?xml version="1.0" encoding="utf-8"?>
<formControlPr xmlns="http://schemas.microsoft.com/office/spreadsheetml/2009/9/main" objectType="Drop" dropLines="25" dropStyle="combo" dx="18" fmlaLink="Farbstoffe!$B$31" fmlaRange="Farbstoffe!$B$33:$B$50" sel="18" val="0"/>
</file>

<file path=xl/ctrlProps/ctrlProp14.xml><?xml version="1.0" encoding="utf-8"?>
<formControlPr xmlns="http://schemas.microsoft.com/office/spreadsheetml/2009/9/main" objectType="Drop" dropLines="25" dropStyle="combo" dx="18" fmlaLink="Farbstoffe!$C$31" fmlaRange="Farbstoffe!$B$33:$B$50" sel="18" val="0"/>
</file>

<file path=xl/ctrlProps/ctrlProp15.xml><?xml version="1.0" encoding="utf-8"?>
<formControlPr xmlns="http://schemas.microsoft.com/office/spreadsheetml/2009/9/main" objectType="Drop" dropLines="25" dropStyle="combo" dx="18" fmlaLink="Farbstoffe!$D$31" fmlaRange="Farbstoffe!$B$33:$B$50" sel="18" val="0"/>
</file>

<file path=xl/ctrlProps/ctrlProp16.xml><?xml version="1.0" encoding="utf-8"?>
<formControlPr xmlns="http://schemas.microsoft.com/office/spreadsheetml/2009/9/main" objectType="Drop" dropLines="25" dropStyle="combo" dx="18" fmlaLink="Farbstoffe!$E$31" fmlaRange="Farbstoffe!$B$33:$B$50" sel="18" val="0"/>
</file>

<file path=xl/ctrlProps/ctrlProp17.xml><?xml version="1.0" encoding="utf-8"?>
<formControlPr xmlns="http://schemas.microsoft.com/office/spreadsheetml/2009/9/main" objectType="Drop" dropLines="50" dropStyle="combo" dx="18" fmlaLink="Farbstoffe_qual!$B$1" fmlaRange="Farbstoffe_qual!$B$3:$B$29" sel="27" val="0"/>
</file>

<file path=xl/ctrlProps/ctrlProp18.xml><?xml version="1.0" encoding="utf-8"?>
<formControlPr xmlns="http://schemas.microsoft.com/office/spreadsheetml/2009/9/main" objectType="Drop" dropLines="50" dropStyle="combo" dx="18" fmlaLink="Farbstoffe_quan!$B$1" fmlaRange="Farbstoffe_quan!$B$3:$B$23" sel="21"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xdr:row>
      <xdr:rowOff>0</xdr:rowOff>
    </xdr:from>
    <xdr:to>
      <xdr:col>7</xdr:col>
      <xdr:colOff>34506</xdr:colOff>
      <xdr:row>46</xdr:row>
      <xdr:rowOff>138023</xdr:rowOff>
    </xdr:to>
    <xdr:pic>
      <xdr:nvPicPr>
        <xdr:cNvPr id="17457"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86928"/>
          <a:ext cx="5589917" cy="73842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35</xdr:row>
          <xdr:rowOff>8626</xdr:rowOff>
        </xdr:from>
        <xdr:to>
          <xdr:col>8</xdr:col>
          <xdr:colOff>0</xdr:colOff>
          <xdr:row>35</xdr:row>
          <xdr:rowOff>301925</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37</xdr:row>
          <xdr:rowOff>17253</xdr:rowOff>
        </xdr:from>
        <xdr:to>
          <xdr:col>8</xdr:col>
          <xdr:colOff>0</xdr:colOff>
          <xdr:row>37</xdr:row>
          <xdr:rowOff>301925</xdr:rowOff>
        </xdr:to>
        <xdr:sp macro="" textlink="">
          <xdr:nvSpPr>
            <xdr:cNvPr id="2096" name="Drop Down 48" hidden="1">
              <a:extLst>
                <a:ext uri="{63B3BB69-23CF-44E3-9099-C40C66FF867C}">
                  <a14:compatExt spid="_x0000_s2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39</xdr:row>
          <xdr:rowOff>8626</xdr:rowOff>
        </xdr:from>
        <xdr:to>
          <xdr:col>8</xdr:col>
          <xdr:colOff>0</xdr:colOff>
          <xdr:row>39</xdr:row>
          <xdr:rowOff>284672</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41</xdr:row>
          <xdr:rowOff>34506</xdr:rowOff>
        </xdr:from>
        <xdr:to>
          <xdr:col>8</xdr:col>
          <xdr:colOff>0</xdr:colOff>
          <xdr:row>41</xdr:row>
          <xdr:rowOff>301925</xdr:rowOff>
        </xdr:to>
        <xdr:sp macro="" textlink="">
          <xdr:nvSpPr>
            <xdr:cNvPr id="2116" name="Drop Down 68" hidden="1">
              <a:extLst>
                <a:ext uri="{63B3BB69-23CF-44E3-9099-C40C66FF867C}">
                  <a14:compatExt spid="_x0000_s211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34506</xdr:colOff>
          <xdr:row>13</xdr:row>
          <xdr:rowOff>103517</xdr:rowOff>
        </xdr:from>
        <xdr:to>
          <xdr:col>6</xdr:col>
          <xdr:colOff>897147</xdr:colOff>
          <xdr:row>13</xdr:row>
          <xdr:rowOff>379562</xdr:rowOff>
        </xdr:to>
        <xdr:sp macro="" textlink="">
          <xdr:nvSpPr>
            <xdr:cNvPr id="2123" name="Drop Down 75" hidden="1">
              <a:extLst>
                <a:ext uri="{63B3BB69-23CF-44E3-9099-C40C66FF867C}">
                  <a14:compatExt spid="_x0000_s2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47</xdr:row>
          <xdr:rowOff>17253</xdr:rowOff>
        </xdr:from>
        <xdr:to>
          <xdr:col>8</xdr:col>
          <xdr:colOff>0</xdr:colOff>
          <xdr:row>47</xdr:row>
          <xdr:rowOff>301925</xdr:rowOff>
        </xdr:to>
        <xdr:sp macro="" textlink="">
          <xdr:nvSpPr>
            <xdr:cNvPr id="2129" name="Drop Down 81" hidden="1">
              <a:extLst>
                <a:ext uri="{63B3BB69-23CF-44E3-9099-C40C66FF867C}">
                  <a14:compatExt spid="_x0000_s2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43</xdr:row>
          <xdr:rowOff>0</xdr:rowOff>
        </xdr:from>
        <xdr:to>
          <xdr:col>8</xdr:col>
          <xdr:colOff>0</xdr:colOff>
          <xdr:row>43</xdr:row>
          <xdr:rowOff>276045</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45</xdr:row>
          <xdr:rowOff>8626</xdr:rowOff>
        </xdr:from>
        <xdr:to>
          <xdr:col>8</xdr:col>
          <xdr:colOff>0</xdr:colOff>
          <xdr:row>45</xdr:row>
          <xdr:rowOff>284672</xdr:rowOff>
        </xdr:to>
        <xdr:sp macro="" textlink="">
          <xdr:nvSpPr>
            <xdr:cNvPr id="2131" name="Drop Down 83" hidden="1">
              <a:extLst>
                <a:ext uri="{63B3BB69-23CF-44E3-9099-C40C66FF867C}">
                  <a14:compatExt spid="_x0000_s21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25</xdr:row>
          <xdr:rowOff>17253</xdr:rowOff>
        </xdr:from>
        <xdr:to>
          <xdr:col>5</xdr:col>
          <xdr:colOff>25879</xdr:colOff>
          <xdr:row>25</xdr:row>
          <xdr:rowOff>301925</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26</xdr:row>
          <xdr:rowOff>17253</xdr:rowOff>
        </xdr:from>
        <xdr:to>
          <xdr:col>5</xdr:col>
          <xdr:colOff>25879</xdr:colOff>
          <xdr:row>26</xdr:row>
          <xdr:rowOff>301925</xdr:rowOff>
        </xdr:to>
        <xdr:sp macro="" textlink="">
          <xdr:nvSpPr>
            <xdr:cNvPr id="2133" name="Drop Down 85" hidden="1">
              <a:extLst>
                <a:ext uri="{63B3BB69-23CF-44E3-9099-C40C66FF867C}">
                  <a14:compatExt spid="_x0000_s21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27</xdr:row>
          <xdr:rowOff>17253</xdr:rowOff>
        </xdr:from>
        <xdr:to>
          <xdr:col>5</xdr:col>
          <xdr:colOff>25879</xdr:colOff>
          <xdr:row>27</xdr:row>
          <xdr:rowOff>301925</xdr:rowOff>
        </xdr:to>
        <xdr:sp macro="" textlink="">
          <xdr:nvSpPr>
            <xdr:cNvPr id="2134" name="Drop Down 86" hidden="1">
              <a:extLst>
                <a:ext uri="{63B3BB69-23CF-44E3-9099-C40C66FF867C}">
                  <a14:compatExt spid="_x0000_s21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28</xdr:row>
          <xdr:rowOff>8626</xdr:rowOff>
        </xdr:from>
        <xdr:to>
          <xdr:col>5</xdr:col>
          <xdr:colOff>25879</xdr:colOff>
          <xdr:row>28</xdr:row>
          <xdr:rowOff>301925</xdr:rowOff>
        </xdr:to>
        <xdr:sp macro="" textlink="">
          <xdr:nvSpPr>
            <xdr:cNvPr id="2135" name="Drop Down 87" hidden="1">
              <a:extLst>
                <a:ext uri="{63B3BB69-23CF-44E3-9099-C40C66FF867C}">
                  <a14:compatExt spid="_x0000_s21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29</xdr:row>
          <xdr:rowOff>17253</xdr:rowOff>
        </xdr:from>
        <xdr:to>
          <xdr:col>1</xdr:col>
          <xdr:colOff>0</xdr:colOff>
          <xdr:row>29</xdr:row>
          <xdr:rowOff>301925</xdr:rowOff>
        </xdr:to>
        <xdr:sp macro="" textlink="">
          <xdr:nvSpPr>
            <xdr:cNvPr id="2136" name="Drop Down 88" hidden="1">
              <a:extLst>
                <a:ext uri="{63B3BB69-23CF-44E3-9099-C40C66FF867C}">
                  <a14:compatExt spid="_x0000_s21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30</xdr:row>
          <xdr:rowOff>8626</xdr:rowOff>
        </xdr:from>
        <xdr:to>
          <xdr:col>1</xdr:col>
          <xdr:colOff>0</xdr:colOff>
          <xdr:row>30</xdr:row>
          <xdr:rowOff>301925</xdr:rowOff>
        </xdr:to>
        <xdr:sp macro="" textlink="">
          <xdr:nvSpPr>
            <xdr:cNvPr id="2137" name="Drop Down 89" hidden="1">
              <a:extLst>
                <a:ext uri="{63B3BB69-23CF-44E3-9099-C40C66FF867C}">
                  <a14:compatExt spid="_x0000_s21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8626</xdr:rowOff>
        </xdr:from>
        <xdr:to>
          <xdr:col>1</xdr:col>
          <xdr:colOff>0</xdr:colOff>
          <xdr:row>31</xdr:row>
          <xdr:rowOff>301925</xdr:rowOff>
        </xdr:to>
        <xdr:sp macro="" textlink="">
          <xdr:nvSpPr>
            <xdr:cNvPr id="2138" name="Drop Down 90" hidden="1">
              <a:extLst>
                <a:ext uri="{63B3BB69-23CF-44E3-9099-C40C66FF867C}">
                  <a14:compatExt spid="_x0000_s21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17253</xdr:rowOff>
        </xdr:from>
        <xdr:to>
          <xdr:col>1</xdr:col>
          <xdr:colOff>0</xdr:colOff>
          <xdr:row>32</xdr:row>
          <xdr:rowOff>301925</xdr:rowOff>
        </xdr:to>
        <xdr:sp macro="" textlink="">
          <xdr:nvSpPr>
            <xdr:cNvPr id="2139" name="Drop Down 91" hidden="1">
              <a:extLst>
                <a:ext uri="{63B3BB69-23CF-44E3-9099-C40C66FF867C}">
                  <a14:compatExt spid="_x0000_s21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49</xdr:row>
          <xdr:rowOff>17253</xdr:rowOff>
        </xdr:from>
        <xdr:to>
          <xdr:col>8</xdr:col>
          <xdr:colOff>0</xdr:colOff>
          <xdr:row>49</xdr:row>
          <xdr:rowOff>301925</xdr:rowOff>
        </xdr:to>
        <xdr:sp macro="" textlink="">
          <xdr:nvSpPr>
            <xdr:cNvPr id="2140" name="Drop Down 92" hidden="1">
              <a:extLst>
                <a:ext uri="{63B3BB69-23CF-44E3-9099-C40C66FF867C}">
                  <a14:compatExt spid="_x0000_s21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51</xdr:row>
          <xdr:rowOff>17253</xdr:rowOff>
        </xdr:from>
        <xdr:to>
          <xdr:col>8</xdr:col>
          <xdr:colOff>0</xdr:colOff>
          <xdr:row>51</xdr:row>
          <xdr:rowOff>301925</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Dokumente%20und%20Einstellungen\lvu\Lokale%20Einstellungen\Temporary%20Internet%20Files\OLK39\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Daten\TABELLEN\LVU\Ergebnistabellen\2007\ungesch&#252;tzt\07-01a-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aten/TABELLEN/LVU/Ergebnistabellen/2020/ungeschuetzt/2020-01a-ungesch&#252;tz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sheetData sheetId="1"/>
      <sheetData sheetId="2"/>
      <sheetData sheetId="3"/>
      <sheetData sheetId="4"/>
      <sheetData sheetId="5"/>
      <sheetData sheetId="6"/>
      <sheetData sheetId="7"/>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Extraktion der Trockenmasse nach Grossfeld</v>
          </cell>
        </row>
        <row r="18">
          <cell r="B18" t="str">
            <v>Butyrometer Methode</v>
          </cell>
        </row>
      </sheetData>
      <sheetData sheetId="10"/>
      <sheetData sheetId="11"/>
      <sheetData sheetId="12"/>
      <sheetData sheetId="13"/>
      <sheetData sheetId="14"/>
      <sheetData sheetId="15"/>
      <sheetData sheetId="16"/>
      <sheetData sheetId="17"/>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ts1"/>
      <sheetName val="Reporting"/>
      <sheetName val="Hinweise1"/>
      <sheetName val="Hinweise2"/>
      <sheetName val="Hinweise3"/>
      <sheetName val="Kontakt"/>
      <sheetName val="Teilnehmerdaten"/>
      <sheetName val="Ergebnisse"/>
      <sheetName val="Mitteilungen"/>
      <sheetName val="pH-Wert"/>
      <sheetName val="Elemente"/>
      <sheetName val="Wasser"/>
      <sheetName val="Fett"/>
      <sheetName val="Rohprotein"/>
      <sheetName val="Hydroxyprolin"/>
      <sheetName val="Asche"/>
      <sheetName val="Phosphat"/>
      <sheetName val="Kochsalz"/>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2.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20" Type="http://schemas.openxmlformats.org/officeDocument/2006/relationships/ctrlProp" Target="../ctrlProps/ctrlProp16.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omments" Target="../comments3.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13"/>
  <sheetViews>
    <sheetView workbookViewId="0">
      <selection sqref="A1:C1"/>
    </sheetView>
  </sheetViews>
  <sheetFormatPr baseColWidth="10" defaultColWidth="11.5" defaultRowHeight="14.3" x14ac:dyDescent="0.25"/>
  <cols>
    <col min="1" max="2" width="27.625" style="41" customWidth="1"/>
    <col min="3" max="3" width="30.5" style="41" customWidth="1"/>
    <col min="4" max="16384" width="11.5" style="41"/>
  </cols>
  <sheetData>
    <row r="1" spans="1:3" ht="30.75" customHeight="1" x14ac:dyDescent="0.25">
      <c r="A1" s="115" t="s">
        <v>81</v>
      </c>
      <c r="B1" s="116"/>
      <c r="C1" s="116"/>
    </row>
    <row r="2" spans="1:3" ht="51.8" customHeight="1" x14ac:dyDescent="0.25">
      <c r="A2" s="118" t="s">
        <v>82</v>
      </c>
      <c r="B2" s="119"/>
      <c r="C2" s="119"/>
    </row>
    <row r="3" spans="1:3" ht="74.25" customHeight="1" x14ac:dyDescent="0.25">
      <c r="A3" s="117" t="s">
        <v>111</v>
      </c>
      <c r="B3" s="117"/>
      <c r="C3" s="117"/>
    </row>
    <row r="4" spans="1:3" ht="80.349999999999994" customHeight="1" x14ac:dyDescent="0.35">
      <c r="A4" s="117" t="s">
        <v>113</v>
      </c>
      <c r="B4" s="120"/>
      <c r="C4" s="120"/>
    </row>
    <row r="5" spans="1:3" ht="30.25" customHeight="1" x14ac:dyDescent="0.3">
      <c r="A5" s="121"/>
      <c r="B5" s="121"/>
      <c r="C5" s="121"/>
    </row>
    <row r="6" spans="1:3" ht="30.25" customHeight="1" x14ac:dyDescent="0.25">
      <c r="A6" s="42" t="s">
        <v>83</v>
      </c>
    </row>
    <row r="7" spans="1:3" ht="54" customHeight="1" x14ac:dyDescent="0.25">
      <c r="A7" s="113" t="s">
        <v>84</v>
      </c>
      <c r="B7" s="114"/>
      <c r="C7" s="114"/>
    </row>
    <row r="9" spans="1:3" x14ac:dyDescent="0.25">
      <c r="A9" s="43" t="s">
        <v>85</v>
      </c>
      <c r="B9" s="43" t="s">
        <v>86</v>
      </c>
    </row>
    <row r="10" spans="1:3" ht="15.65" x14ac:dyDescent="0.25">
      <c r="A10" s="39">
        <v>1379</v>
      </c>
      <c r="B10" s="39">
        <v>1380</v>
      </c>
    </row>
    <row r="11" spans="1:3" ht="15.65" x14ac:dyDescent="0.25">
      <c r="A11" s="39">
        <v>179.34</v>
      </c>
      <c r="B11" s="39">
        <v>179</v>
      </c>
    </row>
    <row r="12" spans="1:3" ht="15.65" x14ac:dyDescent="0.25">
      <c r="A12" s="39">
        <v>80.12</v>
      </c>
      <c r="B12" s="39">
        <v>80.099999999999994</v>
      </c>
    </row>
    <row r="13" spans="1:3" ht="15.65" x14ac:dyDescent="0.25">
      <c r="A13" s="39">
        <v>7.8</v>
      </c>
      <c r="B13" s="40">
        <v>7.8</v>
      </c>
    </row>
  </sheetData>
  <sheetProtection password="CAA1" sheet="1" objects="1" scenarios="1"/>
  <mergeCells count="6">
    <mergeCell ref="A7:C7"/>
    <mergeCell ref="A1:C1"/>
    <mergeCell ref="A3:C3"/>
    <mergeCell ref="A2:C2"/>
    <mergeCell ref="A4:C4"/>
    <mergeCell ref="A5:C5"/>
  </mergeCells>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7" workbookViewId="0">
      <selection activeCell="C12" sqref="C12:F12"/>
    </sheetView>
  </sheetViews>
  <sheetFormatPr baseColWidth="10" defaultColWidth="11.5" defaultRowHeight="14.3" x14ac:dyDescent="0.25"/>
  <cols>
    <col min="1" max="16384" width="11.5" style="81"/>
  </cols>
  <sheetData/>
  <sheetProtection password="CAA1" sheet="1" objects="1" scenarios="1"/>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18"/>
  <sheetViews>
    <sheetView workbookViewId="0">
      <selection sqref="A1:C1"/>
    </sheetView>
  </sheetViews>
  <sheetFormatPr baseColWidth="10" defaultColWidth="11.5" defaultRowHeight="15.65" x14ac:dyDescent="0.25"/>
  <cols>
    <col min="1" max="3" width="27.625" style="5" customWidth="1"/>
    <col min="4" max="16384" width="11.5" style="5"/>
  </cols>
  <sheetData>
    <row r="1" spans="1:5" ht="27.7" customHeight="1" x14ac:dyDescent="0.25">
      <c r="A1" s="122" t="s">
        <v>73</v>
      </c>
      <c r="B1" s="122"/>
      <c r="C1" s="122"/>
    </row>
    <row r="2" spans="1:5" ht="54" customHeight="1" x14ac:dyDescent="0.25">
      <c r="A2" s="123" t="s">
        <v>101</v>
      </c>
      <c r="B2" s="123"/>
      <c r="C2" s="123"/>
    </row>
    <row r="3" spans="1:5" ht="98.35" customHeight="1" x14ac:dyDescent="0.25">
      <c r="A3" s="127" t="s">
        <v>43</v>
      </c>
      <c r="B3" s="127"/>
      <c r="C3" s="127"/>
    </row>
    <row r="4" spans="1:5" ht="39.9" customHeight="1" x14ac:dyDescent="0.25">
      <c r="A4" s="128" t="s">
        <v>74</v>
      </c>
      <c r="B4" s="128"/>
      <c r="C4" s="128"/>
    </row>
    <row r="5" spans="1:5" ht="96.8" customHeight="1" x14ac:dyDescent="0.25">
      <c r="A5" s="124" t="s">
        <v>102</v>
      </c>
      <c r="B5" s="125"/>
      <c r="C5" s="125"/>
    </row>
    <row r="6" spans="1:5" ht="96.8" customHeight="1" x14ac:dyDescent="0.25">
      <c r="A6" s="124" t="s">
        <v>103</v>
      </c>
      <c r="B6" s="127"/>
      <c r="C6" s="127"/>
    </row>
    <row r="7" spans="1:5" ht="117.7" customHeight="1" x14ac:dyDescent="0.25">
      <c r="A7" s="123" t="s">
        <v>104</v>
      </c>
      <c r="B7" s="126"/>
      <c r="C7" s="126"/>
      <c r="E7" s="6"/>
    </row>
    <row r="8" spans="1:5" ht="66.75" customHeight="1" x14ac:dyDescent="0.25">
      <c r="A8" s="129" t="s">
        <v>75</v>
      </c>
      <c r="B8" s="130"/>
      <c r="C8" s="131"/>
      <c r="E8" s="6"/>
    </row>
    <row r="9" spans="1:5" ht="31.25" x14ac:dyDescent="0.25">
      <c r="A9" s="37" t="s">
        <v>42</v>
      </c>
      <c r="B9" s="37" t="s">
        <v>76</v>
      </c>
      <c r="C9" s="38"/>
    </row>
    <row r="10" spans="1:5" x14ac:dyDescent="0.25">
      <c r="A10" s="39">
        <v>1379</v>
      </c>
      <c r="B10" s="39">
        <v>1380</v>
      </c>
    </row>
    <row r="11" spans="1:5" x14ac:dyDescent="0.25">
      <c r="A11" s="39">
        <v>179.34</v>
      </c>
      <c r="B11" s="39">
        <v>179</v>
      </c>
    </row>
    <row r="12" spans="1:5" x14ac:dyDescent="0.25">
      <c r="A12" s="39">
        <v>80.12</v>
      </c>
      <c r="B12" s="39">
        <v>80.099999999999994</v>
      </c>
    </row>
    <row r="13" spans="1:5" x14ac:dyDescent="0.25">
      <c r="A13" s="39">
        <v>7.8</v>
      </c>
      <c r="B13" s="40">
        <v>7.8</v>
      </c>
    </row>
    <row r="14" spans="1:5" ht="23.95" hidden="1" customHeight="1" x14ac:dyDescent="0.25">
      <c r="A14" s="127"/>
      <c r="B14" s="125"/>
      <c r="C14" s="125"/>
    </row>
    <row r="15" spans="1:5" ht="126" customHeight="1" x14ac:dyDescent="0.25">
      <c r="A15" s="123" t="s">
        <v>105</v>
      </c>
      <c r="B15" s="123"/>
      <c r="C15" s="123"/>
    </row>
    <row r="16" spans="1:5" ht="84.1" customHeight="1" x14ac:dyDescent="0.25">
      <c r="A16" s="123" t="s">
        <v>106</v>
      </c>
      <c r="B16" s="123"/>
      <c r="C16" s="123"/>
    </row>
    <row r="17" spans="1:3" ht="50.1" customHeight="1" x14ac:dyDescent="0.25">
      <c r="A17" s="127" t="s">
        <v>107</v>
      </c>
      <c r="B17" s="125"/>
      <c r="C17" s="125"/>
    </row>
    <row r="18" spans="1:3" ht="80.349999999999994" customHeight="1" x14ac:dyDescent="0.25">
      <c r="A18" s="127" t="s">
        <v>22</v>
      </c>
      <c r="B18" s="125"/>
      <c r="C18" s="125"/>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
  <sheetViews>
    <sheetView workbookViewId="0"/>
  </sheetViews>
  <sheetFormatPr baseColWidth="10" defaultColWidth="11.5" defaultRowHeight="15.65" x14ac:dyDescent="0.25"/>
  <cols>
    <col min="1" max="3" width="27.625" style="1" customWidth="1"/>
    <col min="4" max="16384" width="11.5" style="1"/>
  </cols>
  <sheetData>
    <row r="1" spans="1:4" x14ac:dyDescent="0.25">
      <c r="A1" s="3" t="s">
        <v>12</v>
      </c>
      <c r="B1" s="3"/>
      <c r="C1" s="3"/>
      <c r="D1" s="3"/>
    </row>
    <row r="2" spans="1:4" ht="72" customHeight="1" x14ac:dyDescent="0.25">
      <c r="A2" s="132" t="s">
        <v>26</v>
      </c>
      <c r="B2" s="133"/>
      <c r="C2" s="133"/>
    </row>
    <row r="3" spans="1:4" ht="59.3" customHeight="1" x14ac:dyDescent="0.25">
      <c r="A3" s="132" t="s">
        <v>27</v>
      </c>
      <c r="B3" s="133"/>
      <c r="C3" s="133"/>
    </row>
    <row r="4" spans="1:4" ht="108" customHeight="1" x14ac:dyDescent="0.25">
      <c r="A4" s="132" t="s">
        <v>28</v>
      </c>
      <c r="B4" s="133"/>
      <c r="C4" s="133"/>
    </row>
    <row r="5" spans="1:4" ht="154.55000000000001" customHeight="1" x14ac:dyDescent="0.25">
      <c r="A5" s="132" t="s">
        <v>29</v>
      </c>
      <c r="B5" s="132"/>
      <c r="C5" s="132"/>
    </row>
    <row r="6" spans="1:4" ht="141.80000000000001" customHeight="1" x14ac:dyDescent="0.25">
      <c r="A6" s="132" t="s">
        <v>30</v>
      </c>
      <c r="B6" s="132"/>
      <c r="C6" s="132"/>
    </row>
    <row r="7" spans="1:4" ht="194.95" customHeight="1" x14ac:dyDescent="0.25">
      <c r="A7" s="132" t="s">
        <v>31</v>
      </c>
      <c r="B7" s="133"/>
      <c r="C7" s="133"/>
    </row>
    <row r="8" spans="1:4" ht="79.5" customHeight="1" x14ac:dyDescent="0.25">
      <c r="A8" s="132" t="s">
        <v>77</v>
      </c>
      <c r="B8" s="133"/>
      <c r="C8" s="133"/>
    </row>
    <row r="9" spans="1:4" x14ac:dyDescent="0.25">
      <c r="A9" s="133"/>
      <c r="B9" s="133"/>
      <c r="C9" s="133"/>
    </row>
    <row r="10" spans="1:4" x14ac:dyDescent="0.25">
      <c r="A10" s="133"/>
      <c r="B10" s="133"/>
      <c r="C10" s="133"/>
    </row>
    <row r="11" spans="1:4" x14ac:dyDescent="0.25">
      <c r="A11" s="133"/>
      <c r="B11" s="133"/>
      <c r="C11" s="133"/>
    </row>
    <row r="12" spans="1:4" x14ac:dyDescent="0.25">
      <c r="A12" s="133"/>
      <c r="B12" s="133"/>
      <c r="C12" s="133"/>
    </row>
    <row r="13" spans="1:4" x14ac:dyDescent="0.25">
      <c r="A13" s="133"/>
      <c r="B13" s="133"/>
      <c r="C13" s="133"/>
    </row>
    <row r="14" spans="1:4" x14ac:dyDescent="0.25">
      <c r="A14" s="133"/>
      <c r="B14" s="133"/>
      <c r="C14" s="133"/>
    </row>
    <row r="15" spans="1:4" x14ac:dyDescent="0.25">
      <c r="A15" s="133"/>
      <c r="B15" s="133"/>
      <c r="C15" s="133"/>
    </row>
    <row r="16" spans="1:4" x14ac:dyDescent="0.25">
      <c r="A16" s="133"/>
      <c r="B16" s="133"/>
      <c r="C16" s="133"/>
    </row>
  </sheetData>
  <sheetProtection password="CAA1" sheet="1" objects="1" scenarios="1"/>
  <mergeCells count="15">
    <mergeCell ref="A13:C13"/>
    <mergeCell ref="A14:C14"/>
    <mergeCell ref="A15:C15"/>
    <mergeCell ref="A16:C16"/>
    <mergeCell ref="A9:C9"/>
    <mergeCell ref="A10:C10"/>
    <mergeCell ref="A11:C11"/>
    <mergeCell ref="A12:C12"/>
    <mergeCell ref="A2:C2"/>
    <mergeCell ref="A4:C4"/>
    <mergeCell ref="A7:C7"/>
    <mergeCell ref="A8:C8"/>
    <mergeCell ref="A3:C3"/>
    <mergeCell ref="A5:C5"/>
    <mergeCell ref="A6:C6"/>
  </mergeCells>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election sqref="A1:C1"/>
    </sheetView>
  </sheetViews>
  <sheetFormatPr baseColWidth="10" defaultColWidth="11.5" defaultRowHeight="14.3" x14ac:dyDescent="0.25"/>
  <cols>
    <col min="1" max="3" width="27.625" style="41" customWidth="1"/>
    <col min="4" max="16384" width="11.5" style="41"/>
  </cols>
  <sheetData>
    <row r="1" spans="1:3" ht="15.65" x14ac:dyDescent="0.25">
      <c r="A1" s="116" t="s">
        <v>78</v>
      </c>
      <c r="B1" s="116"/>
      <c r="C1" s="116"/>
    </row>
    <row r="2" spans="1:3" ht="79.5" customHeight="1" x14ac:dyDescent="0.25">
      <c r="A2" s="118" t="s">
        <v>79</v>
      </c>
      <c r="B2" s="119"/>
      <c r="C2" s="119"/>
    </row>
    <row r="3" spans="1:3" ht="66.099999999999994" customHeight="1" x14ac:dyDescent="0.25">
      <c r="A3" s="118" t="s">
        <v>108</v>
      </c>
      <c r="B3" s="119"/>
      <c r="C3" s="119"/>
    </row>
    <row r="4" spans="1:3" ht="60.8" customHeight="1" x14ac:dyDescent="0.25">
      <c r="A4" s="118" t="s">
        <v>80</v>
      </c>
      <c r="B4" s="119"/>
      <c r="C4" s="119"/>
    </row>
    <row r="5" spans="1:3" ht="50.1" customHeight="1" x14ac:dyDescent="0.25">
      <c r="A5" s="118" t="s">
        <v>109</v>
      </c>
      <c r="B5" s="118"/>
      <c r="C5" s="118"/>
    </row>
    <row r="6" spans="1:3" ht="80.150000000000006" customHeight="1" x14ac:dyDescent="0.25">
      <c r="A6" s="118" t="s">
        <v>110</v>
      </c>
      <c r="B6" s="119"/>
      <c r="C6" s="119"/>
    </row>
    <row r="7" spans="1:3" ht="65.05" customHeight="1" x14ac:dyDescent="0.25">
      <c r="A7" s="118" t="s">
        <v>112</v>
      </c>
      <c r="B7" s="119"/>
      <c r="C7" s="119"/>
    </row>
  </sheetData>
  <sheetProtection password="CAA1" sheet="1" objects="1" scenarios="1"/>
  <mergeCells count="7">
    <mergeCell ref="A7:C7"/>
    <mergeCell ref="A5:C5"/>
    <mergeCell ref="A6:C6"/>
    <mergeCell ref="A1:C1"/>
    <mergeCell ref="A2:C2"/>
    <mergeCell ref="A3:C3"/>
    <mergeCell ref="A4:C4"/>
  </mergeCells>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Normal="100" workbookViewId="0">
      <selection sqref="A1:H1"/>
    </sheetView>
  </sheetViews>
  <sheetFormatPr baseColWidth="10" defaultColWidth="11.5" defaultRowHeight="14.3" x14ac:dyDescent="0.25"/>
  <cols>
    <col min="1" max="8" width="10.625" style="151" customWidth="1"/>
    <col min="9" max="256" width="11.5" style="151"/>
    <col min="257" max="264" width="10.625" style="151" customWidth="1"/>
    <col min="265" max="512" width="11.5" style="151"/>
    <col min="513" max="520" width="10.625" style="151" customWidth="1"/>
    <col min="521" max="768" width="11.5" style="151"/>
    <col min="769" max="776" width="10.625" style="151" customWidth="1"/>
    <col min="777" max="1024" width="11.5" style="151"/>
    <col min="1025" max="1032" width="10.625" style="151" customWidth="1"/>
    <col min="1033" max="1280" width="11.5" style="151"/>
    <col min="1281" max="1288" width="10.625" style="151" customWidth="1"/>
    <col min="1289" max="1536" width="11.5" style="151"/>
    <col min="1537" max="1544" width="10.625" style="151" customWidth="1"/>
    <col min="1545" max="1792" width="11.5" style="151"/>
    <col min="1793" max="1800" width="10.625" style="151" customWidth="1"/>
    <col min="1801" max="2048" width="11.5" style="151"/>
    <col min="2049" max="2056" width="10.625" style="151" customWidth="1"/>
    <col min="2057" max="2304" width="11.5" style="151"/>
    <col min="2305" max="2312" width="10.625" style="151" customWidth="1"/>
    <col min="2313" max="2560" width="11.5" style="151"/>
    <col min="2561" max="2568" width="10.625" style="151" customWidth="1"/>
    <col min="2569" max="2816" width="11.5" style="151"/>
    <col min="2817" max="2824" width="10.625" style="151" customWidth="1"/>
    <col min="2825" max="3072" width="11.5" style="151"/>
    <col min="3073" max="3080" width="10.625" style="151" customWidth="1"/>
    <col min="3081" max="3328" width="11.5" style="151"/>
    <col min="3329" max="3336" width="10.625" style="151" customWidth="1"/>
    <col min="3337" max="3584" width="11.5" style="151"/>
    <col min="3585" max="3592" width="10.625" style="151" customWidth="1"/>
    <col min="3593" max="3840" width="11.5" style="151"/>
    <col min="3841" max="3848" width="10.625" style="151" customWidth="1"/>
    <col min="3849" max="4096" width="11.5" style="151"/>
    <col min="4097" max="4104" width="10.625" style="151" customWidth="1"/>
    <col min="4105" max="4352" width="11.5" style="151"/>
    <col min="4353" max="4360" width="10.625" style="151" customWidth="1"/>
    <col min="4361" max="4608" width="11.5" style="151"/>
    <col min="4609" max="4616" width="10.625" style="151" customWidth="1"/>
    <col min="4617" max="4864" width="11.5" style="151"/>
    <col min="4865" max="4872" width="10.625" style="151" customWidth="1"/>
    <col min="4873" max="5120" width="11.5" style="151"/>
    <col min="5121" max="5128" width="10.625" style="151" customWidth="1"/>
    <col min="5129" max="5376" width="11.5" style="151"/>
    <col min="5377" max="5384" width="10.625" style="151" customWidth="1"/>
    <col min="5385" max="5632" width="11.5" style="151"/>
    <col min="5633" max="5640" width="10.625" style="151" customWidth="1"/>
    <col min="5641" max="5888" width="11.5" style="151"/>
    <col min="5889" max="5896" width="10.625" style="151" customWidth="1"/>
    <col min="5897" max="6144" width="11.5" style="151"/>
    <col min="6145" max="6152" width="10.625" style="151" customWidth="1"/>
    <col min="6153" max="6400" width="11.5" style="151"/>
    <col min="6401" max="6408" width="10.625" style="151" customWidth="1"/>
    <col min="6409" max="6656" width="11.5" style="151"/>
    <col min="6657" max="6664" width="10.625" style="151" customWidth="1"/>
    <col min="6665" max="6912" width="11.5" style="151"/>
    <col min="6913" max="6920" width="10.625" style="151" customWidth="1"/>
    <col min="6921" max="7168" width="11.5" style="151"/>
    <col min="7169" max="7176" width="10.625" style="151" customWidth="1"/>
    <col min="7177" max="7424" width="11.5" style="151"/>
    <col min="7425" max="7432" width="10.625" style="151" customWidth="1"/>
    <col min="7433" max="7680" width="11.5" style="151"/>
    <col min="7681" max="7688" width="10.625" style="151" customWidth="1"/>
    <col min="7689" max="7936" width="11.5" style="151"/>
    <col min="7937" max="7944" width="10.625" style="151" customWidth="1"/>
    <col min="7945" max="8192" width="11.5" style="151"/>
    <col min="8193" max="8200" width="10.625" style="151" customWidth="1"/>
    <col min="8201" max="8448" width="11.5" style="151"/>
    <col min="8449" max="8456" width="10.625" style="151" customWidth="1"/>
    <col min="8457" max="8704" width="11.5" style="151"/>
    <col min="8705" max="8712" width="10.625" style="151" customWidth="1"/>
    <col min="8713" max="8960" width="11.5" style="151"/>
    <col min="8961" max="8968" width="10.625" style="151" customWidth="1"/>
    <col min="8969" max="9216" width="11.5" style="151"/>
    <col min="9217" max="9224" width="10.625" style="151" customWidth="1"/>
    <col min="9225" max="9472" width="11.5" style="151"/>
    <col min="9473" max="9480" width="10.625" style="151" customWidth="1"/>
    <col min="9481" max="9728" width="11.5" style="151"/>
    <col min="9729" max="9736" width="10.625" style="151" customWidth="1"/>
    <col min="9737" max="9984" width="11.5" style="151"/>
    <col min="9985" max="9992" width="10.625" style="151" customWidth="1"/>
    <col min="9993" max="10240" width="11.5" style="151"/>
    <col min="10241" max="10248" width="10.625" style="151" customWidth="1"/>
    <col min="10249" max="10496" width="11.5" style="151"/>
    <col min="10497" max="10504" width="10.625" style="151" customWidth="1"/>
    <col min="10505" max="10752" width="11.5" style="151"/>
    <col min="10753" max="10760" width="10.625" style="151" customWidth="1"/>
    <col min="10761" max="11008" width="11.5" style="151"/>
    <col min="11009" max="11016" width="10.625" style="151" customWidth="1"/>
    <col min="11017" max="11264" width="11.5" style="151"/>
    <col min="11265" max="11272" width="10.625" style="151" customWidth="1"/>
    <col min="11273" max="11520" width="11.5" style="151"/>
    <col min="11521" max="11528" width="10.625" style="151" customWidth="1"/>
    <col min="11529" max="11776" width="11.5" style="151"/>
    <col min="11777" max="11784" width="10.625" style="151" customWidth="1"/>
    <col min="11785" max="12032" width="11.5" style="151"/>
    <col min="12033" max="12040" width="10.625" style="151" customWidth="1"/>
    <col min="12041" max="12288" width="11.5" style="151"/>
    <col min="12289" max="12296" width="10.625" style="151" customWidth="1"/>
    <col min="12297" max="12544" width="11.5" style="151"/>
    <col min="12545" max="12552" width="10.625" style="151" customWidth="1"/>
    <col min="12553" max="12800" width="11.5" style="151"/>
    <col min="12801" max="12808" width="10.625" style="151" customWidth="1"/>
    <col min="12809" max="13056" width="11.5" style="151"/>
    <col min="13057" max="13064" width="10.625" style="151" customWidth="1"/>
    <col min="13065" max="13312" width="11.5" style="151"/>
    <col min="13313" max="13320" width="10.625" style="151" customWidth="1"/>
    <col min="13321" max="13568" width="11.5" style="151"/>
    <col min="13569" max="13576" width="10.625" style="151" customWidth="1"/>
    <col min="13577" max="13824" width="11.5" style="151"/>
    <col min="13825" max="13832" width="10.625" style="151" customWidth="1"/>
    <col min="13833" max="14080" width="11.5" style="151"/>
    <col min="14081" max="14088" width="10.625" style="151" customWidth="1"/>
    <col min="14089" max="14336" width="11.5" style="151"/>
    <col min="14337" max="14344" width="10.625" style="151" customWidth="1"/>
    <col min="14345" max="14592" width="11.5" style="151"/>
    <col min="14593" max="14600" width="10.625" style="151" customWidth="1"/>
    <col min="14601" max="14848" width="11.5" style="151"/>
    <col min="14849" max="14856" width="10.625" style="151" customWidth="1"/>
    <col min="14857" max="15104" width="11.5" style="151"/>
    <col min="15105" max="15112" width="10.625" style="151" customWidth="1"/>
    <col min="15113" max="15360" width="11.5" style="151"/>
    <col min="15361" max="15368" width="10.625" style="151" customWidth="1"/>
    <col min="15369" max="15616" width="11.5" style="151"/>
    <col min="15617" max="15624" width="10.625" style="151" customWidth="1"/>
    <col min="15625" max="15872" width="11.5" style="151"/>
    <col min="15873" max="15880" width="10.625" style="151" customWidth="1"/>
    <col min="15881" max="16128" width="11.5" style="151"/>
    <col min="16129" max="16136" width="10.625" style="151" customWidth="1"/>
    <col min="16137" max="16384" width="11.5" style="151"/>
  </cols>
  <sheetData>
    <row r="1" spans="1:8" ht="20.05" customHeight="1" x14ac:dyDescent="0.3">
      <c r="A1" s="154" t="s">
        <v>290</v>
      </c>
      <c r="B1" s="154"/>
      <c r="C1" s="154"/>
      <c r="D1" s="154"/>
      <c r="E1" s="154"/>
      <c r="F1" s="154"/>
      <c r="G1" s="154"/>
      <c r="H1" s="154"/>
    </row>
    <row r="2" spans="1:8" ht="35" customHeight="1" x14ac:dyDescent="0.25">
      <c r="A2" s="153" t="s">
        <v>289</v>
      </c>
      <c r="B2" s="152"/>
      <c r="C2" s="152"/>
      <c r="D2" s="152"/>
      <c r="E2" s="152"/>
      <c r="F2" s="152"/>
      <c r="G2" s="152"/>
      <c r="H2" s="152"/>
    </row>
    <row r="3" spans="1:8" ht="35" customHeight="1" x14ac:dyDescent="0.25">
      <c r="A3" s="153" t="s">
        <v>288</v>
      </c>
      <c r="B3" s="152"/>
      <c r="C3" s="152"/>
      <c r="D3" s="152"/>
      <c r="E3" s="152"/>
      <c r="F3" s="152"/>
      <c r="G3" s="152"/>
      <c r="H3" s="152"/>
    </row>
    <row r="4" spans="1:8" ht="70" customHeight="1" x14ac:dyDescent="0.25">
      <c r="A4" s="153" t="s">
        <v>287</v>
      </c>
      <c r="B4" s="152"/>
      <c r="C4" s="152"/>
      <c r="D4" s="152"/>
      <c r="E4" s="152"/>
      <c r="F4" s="152"/>
      <c r="G4" s="152"/>
      <c r="H4" s="152"/>
    </row>
    <row r="5" spans="1:8" ht="53" customHeight="1" x14ac:dyDescent="0.25">
      <c r="A5" s="153" t="s">
        <v>286</v>
      </c>
      <c r="B5" s="152"/>
      <c r="C5" s="152"/>
      <c r="D5" s="152"/>
      <c r="E5" s="152"/>
      <c r="F5" s="152"/>
      <c r="G5" s="152"/>
      <c r="H5" s="152"/>
    </row>
    <row r="6" spans="1:8" ht="35" customHeight="1" x14ac:dyDescent="0.25">
      <c r="A6" s="153" t="s">
        <v>285</v>
      </c>
      <c r="B6" s="152"/>
      <c r="C6" s="152"/>
      <c r="D6" s="152"/>
      <c r="E6" s="152"/>
      <c r="F6" s="152"/>
      <c r="G6" s="152"/>
      <c r="H6" s="152"/>
    </row>
    <row r="7" spans="1:8" ht="88" customHeight="1" x14ac:dyDescent="0.25">
      <c r="A7" s="153" t="s">
        <v>284</v>
      </c>
      <c r="B7" s="152"/>
      <c r="C7" s="152"/>
      <c r="D7" s="152"/>
      <c r="E7" s="152"/>
      <c r="F7" s="152"/>
      <c r="G7" s="152"/>
      <c r="H7" s="152"/>
    </row>
    <row r="8" spans="1:8" ht="88" customHeight="1" x14ac:dyDescent="0.25">
      <c r="A8" s="153" t="s">
        <v>283</v>
      </c>
      <c r="B8" s="152"/>
      <c r="C8" s="152"/>
      <c r="D8" s="152"/>
      <c r="E8" s="152"/>
      <c r="F8" s="152"/>
      <c r="G8" s="152"/>
      <c r="H8" s="152"/>
    </row>
    <row r="9" spans="1:8" ht="70" customHeight="1" x14ac:dyDescent="0.25">
      <c r="A9" s="153" t="s">
        <v>282</v>
      </c>
      <c r="B9" s="152"/>
      <c r="C9" s="152"/>
      <c r="D9" s="152"/>
      <c r="E9" s="152"/>
      <c r="F9" s="152"/>
      <c r="G9" s="152"/>
      <c r="H9" s="152"/>
    </row>
    <row r="10" spans="1:8" ht="53" customHeight="1" x14ac:dyDescent="0.25">
      <c r="A10" s="153" t="s">
        <v>281</v>
      </c>
      <c r="B10" s="152"/>
      <c r="C10" s="152"/>
      <c r="D10" s="152"/>
      <c r="E10" s="152"/>
      <c r="F10" s="152"/>
      <c r="G10" s="152"/>
      <c r="H10" s="152"/>
    </row>
    <row r="11" spans="1:8" ht="70" customHeight="1" x14ac:dyDescent="0.25">
      <c r="A11" s="153" t="s">
        <v>280</v>
      </c>
      <c r="B11" s="152"/>
      <c r="C11" s="152"/>
      <c r="D11" s="152"/>
      <c r="E11" s="152"/>
      <c r="F11" s="152"/>
      <c r="G11" s="152"/>
      <c r="H11" s="152"/>
    </row>
    <row r="12" spans="1:8" ht="35" customHeight="1" x14ac:dyDescent="0.25">
      <c r="A12" s="153" t="s">
        <v>279</v>
      </c>
      <c r="B12" s="152"/>
      <c r="C12" s="152"/>
      <c r="D12" s="152"/>
      <c r="E12" s="152"/>
      <c r="F12" s="152"/>
      <c r="G12" s="152"/>
      <c r="H12" s="152"/>
    </row>
    <row r="13" spans="1:8" ht="97" customHeight="1" x14ac:dyDescent="0.25">
      <c r="A13" s="153" t="s">
        <v>278</v>
      </c>
      <c r="B13" s="152"/>
      <c r="C13" s="152"/>
      <c r="D13" s="152"/>
      <c r="E13" s="152"/>
      <c r="F13" s="152"/>
      <c r="G13" s="152"/>
      <c r="H13" s="152"/>
    </row>
    <row r="14" spans="1:8" ht="97" customHeight="1" x14ac:dyDescent="0.25">
      <c r="A14" s="153" t="s">
        <v>277</v>
      </c>
      <c r="B14" s="152"/>
      <c r="C14" s="152"/>
      <c r="D14" s="152"/>
      <c r="E14" s="152"/>
      <c r="F14" s="152"/>
      <c r="G14" s="152"/>
      <c r="H14" s="152"/>
    </row>
    <row r="15" spans="1:8" ht="20.05" customHeight="1" x14ac:dyDescent="0.25">
      <c r="A15" s="153" t="s">
        <v>276</v>
      </c>
      <c r="B15" s="152"/>
      <c r="C15" s="152"/>
      <c r="D15" s="152"/>
      <c r="E15" s="152"/>
      <c r="F15" s="152"/>
      <c r="G15" s="152"/>
      <c r="H15" s="152"/>
    </row>
    <row r="16" spans="1:8" x14ac:dyDescent="0.25">
      <c r="A16" s="153"/>
      <c r="B16" s="152"/>
      <c r="C16" s="152"/>
      <c r="D16" s="152"/>
      <c r="E16" s="152"/>
      <c r="F16" s="152"/>
      <c r="G16" s="152"/>
      <c r="H16" s="152"/>
    </row>
    <row r="17" spans="1:8" x14ac:dyDescent="0.25">
      <c r="A17" s="153"/>
      <c r="B17" s="152"/>
      <c r="C17" s="152"/>
      <c r="D17" s="152"/>
      <c r="E17" s="152"/>
      <c r="F17" s="152"/>
      <c r="G17" s="152"/>
      <c r="H17" s="152"/>
    </row>
    <row r="18" spans="1:8" x14ac:dyDescent="0.25">
      <c r="A18" s="153"/>
      <c r="B18" s="152"/>
      <c r="C18" s="152"/>
      <c r="D18" s="152"/>
      <c r="E18" s="152"/>
      <c r="F18" s="152"/>
      <c r="G18" s="152"/>
      <c r="H18" s="152"/>
    </row>
    <row r="19" spans="1:8" x14ac:dyDescent="0.25">
      <c r="A19" s="153"/>
      <c r="B19" s="152"/>
      <c r="C19" s="152"/>
      <c r="D19" s="152"/>
      <c r="E19" s="152"/>
      <c r="F19" s="152"/>
      <c r="G19" s="152"/>
      <c r="H19" s="152"/>
    </row>
    <row r="20" spans="1:8" x14ac:dyDescent="0.25">
      <c r="A20" s="153"/>
      <c r="B20" s="152"/>
      <c r="C20" s="152"/>
      <c r="D20" s="152"/>
      <c r="E20" s="152"/>
      <c r="F20" s="152"/>
      <c r="G20" s="152"/>
      <c r="H20" s="152"/>
    </row>
  </sheetData>
  <sheetProtection password="CAA1" sheet="1"/>
  <mergeCells count="20">
    <mergeCell ref="A10:H10"/>
    <mergeCell ref="A11:H11"/>
    <mergeCell ref="A12:H12"/>
    <mergeCell ref="A1:H1"/>
    <mergeCell ref="A2:H2"/>
    <mergeCell ref="A3:H3"/>
    <mergeCell ref="A4:H4"/>
    <mergeCell ref="A5:H5"/>
    <mergeCell ref="A6:H6"/>
    <mergeCell ref="A7:H7"/>
    <mergeCell ref="A8:H8"/>
    <mergeCell ref="A9:H9"/>
    <mergeCell ref="A19:H19"/>
    <mergeCell ref="A20:H20"/>
    <mergeCell ref="A13:H13"/>
    <mergeCell ref="A14:H14"/>
    <mergeCell ref="A15:H15"/>
    <mergeCell ref="A16:H16"/>
    <mergeCell ref="A17:H17"/>
    <mergeCell ref="A18:H18"/>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dimension ref="A1:G19"/>
  <sheetViews>
    <sheetView tabSelected="1" workbookViewId="0">
      <selection activeCell="B2" sqref="B2"/>
    </sheetView>
  </sheetViews>
  <sheetFormatPr baseColWidth="10" defaultColWidth="11.5" defaultRowHeight="14.3" x14ac:dyDescent="0.25"/>
  <cols>
    <col min="1" max="1" width="25.125" style="45" bestFit="1" customWidth="1"/>
    <col min="2" max="2" width="39" style="45" customWidth="1"/>
    <col min="3" max="16384" width="11.5" style="45"/>
  </cols>
  <sheetData>
    <row r="1" spans="1:7" ht="20.05" customHeight="1" x14ac:dyDescent="0.25">
      <c r="A1" s="44" t="s">
        <v>87</v>
      </c>
      <c r="C1" s="46" t="s">
        <v>88</v>
      </c>
    </row>
    <row r="2" spans="1:7" ht="20.05" customHeight="1" x14ac:dyDescent="0.25">
      <c r="A2" s="45" t="s">
        <v>89</v>
      </c>
      <c r="B2" s="47"/>
      <c r="C2" s="45" t="s">
        <v>89</v>
      </c>
    </row>
    <row r="3" spans="1:7" ht="20.05" customHeight="1" x14ac:dyDescent="0.25">
      <c r="A3" s="45" t="s">
        <v>90</v>
      </c>
      <c r="B3" s="76"/>
      <c r="C3" s="45" t="s">
        <v>91</v>
      </c>
    </row>
    <row r="4" spans="1:7" ht="20.05" customHeight="1" x14ac:dyDescent="0.25">
      <c r="A4" s="45" t="s">
        <v>92</v>
      </c>
      <c r="B4" s="47"/>
      <c r="C4" s="45" t="s">
        <v>93</v>
      </c>
    </row>
    <row r="5" spans="1:7" ht="20.05" customHeight="1" x14ac:dyDescent="0.25"/>
    <row r="6" spans="1:7" ht="45" customHeight="1" x14ac:dyDescent="0.25">
      <c r="A6" s="137" t="s">
        <v>122</v>
      </c>
      <c r="B6" s="138"/>
      <c r="C6" s="138"/>
      <c r="D6" s="138"/>
      <c r="E6" s="138"/>
      <c r="F6" s="138"/>
      <c r="G6" s="138"/>
    </row>
    <row r="7" spans="1:7" ht="14.95" customHeight="1" x14ac:dyDescent="0.25"/>
    <row r="8" spans="1:7" ht="45" customHeight="1" x14ac:dyDescent="0.25">
      <c r="A8" s="137" t="s">
        <v>146</v>
      </c>
      <c r="B8" s="138"/>
      <c r="C8" s="138"/>
      <c r="D8" s="138"/>
      <c r="E8" s="138"/>
      <c r="F8" s="138"/>
      <c r="G8" s="138"/>
    </row>
    <row r="9" spans="1:7" ht="20.05" customHeight="1" x14ac:dyDescent="0.25">
      <c r="A9" s="48"/>
    </row>
    <row r="10" spans="1:7" ht="45" customHeight="1" x14ac:dyDescent="0.25">
      <c r="A10" s="134" t="s">
        <v>147</v>
      </c>
      <c r="B10" s="134"/>
      <c r="C10" s="134"/>
      <c r="D10" s="134"/>
      <c r="E10" s="134"/>
      <c r="F10" s="134"/>
      <c r="G10" s="134"/>
    </row>
    <row r="11" spans="1:7" ht="45" customHeight="1" x14ac:dyDescent="0.25">
      <c r="A11" s="134" t="s">
        <v>148</v>
      </c>
      <c r="B11" s="135"/>
      <c r="C11" s="135"/>
      <c r="D11" s="135"/>
      <c r="E11" s="135"/>
      <c r="F11" s="135"/>
      <c r="G11" s="135"/>
    </row>
    <row r="12" spans="1:7" ht="45" customHeight="1" x14ac:dyDescent="0.25">
      <c r="A12" s="134" t="s">
        <v>149</v>
      </c>
      <c r="B12" s="134"/>
      <c r="C12" s="135" t="s">
        <v>150</v>
      </c>
      <c r="D12" s="135"/>
      <c r="E12" s="135"/>
      <c r="F12" s="135"/>
      <c r="G12" s="74"/>
    </row>
    <row r="13" spans="1:7" ht="45" customHeight="1" x14ac:dyDescent="0.25">
      <c r="A13" s="73"/>
      <c r="B13" s="73"/>
      <c r="C13" s="74"/>
      <c r="D13" s="74"/>
      <c r="E13" s="74"/>
      <c r="F13" s="74"/>
      <c r="G13" s="74"/>
    </row>
    <row r="15" spans="1:7" x14ac:dyDescent="0.25">
      <c r="A15" s="45" t="s">
        <v>94</v>
      </c>
      <c r="B15" s="76"/>
      <c r="C15" s="136" t="s">
        <v>123</v>
      </c>
      <c r="D15" s="136"/>
      <c r="E15" s="136"/>
    </row>
    <row r="16" spans="1:7" x14ac:dyDescent="0.25">
      <c r="A16" s="45" t="s">
        <v>95</v>
      </c>
      <c r="B16" s="48" t="str">
        <f>IF(ISBLANK(B15),"",IF(B3=B15,"Kontrolle erfolgreich - check ok","FEHLER - ERROR"))</f>
        <v/>
      </c>
      <c r="C16" s="45" t="s">
        <v>124</v>
      </c>
    </row>
    <row r="17" spans="2:2" x14ac:dyDescent="0.25">
      <c r="B17" s="48" t="str">
        <f>IF(ISBLANK(B15),"",IF(ISERROR(FIND("@",B15,1)),"keine gültige eMail-Adresse",IF((VALUE(FIND("@",B15,1))&gt;1),"","keine gültige eMail-Adresse!")))</f>
        <v/>
      </c>
    </row>
    <row r="18" spans="2:2" x14ac:dyDescent="0.25">
      <c r="B18" s="48" t="str">
        <f>IF(ISBLANK(B15),"",IF(ISERROR(FIND("@",B15,1)),"no valid eMail-adress",IF((VALUE(FIND("@",B15,1))&gt;1),"","no valid eMail-address!")))</f>
        <v/>
      </c>
    </row>
    <row r="19" spans="2:2" x14ac:dyDescent="0.25">
      <c r="B19" s="45"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dimension ref="A1:G24"/>
  <sheetViews>
    <sheetView workbookViewId="0"/>
  </sheetViews>
  <sheetFormatPr baseColWidth="10" defaultRowHeight="14.3" x14ac:dyDescent="0.25"/>
  <cols>
    <col min="1" max="1" width="39.5" bestFit="1" customWidth="1"/>
    <col min="2" max="2" width="33.125" bestFit="1" customWidth="1"/>
  </cols>
  <sheetData>
    <row r="1" spans="1:7" x14ac:dyDescent="0.25">
      <c r="A1" t="s">
        <v>13</v>
      </c>
      <c r="B1" s="4" t="str">
        <f>IF(ISNUMBER(VALUE(Ergebnisse!G1)),IF(VALUE(Ergebnisse!G1)&gt;0,VALUE(Ergebnisse!G1),""),"")</f>
        <v/>
      </c>
      <c r="D1" t="s">
        <v>20</v>
      </c>
    </row>
    <row r="2" spans="1:7" x14ac:dyDescent="0.25">
      <c r="A2" t="s">
        <v>4</v>
      </c>
      <c r="B2" s="4" t="str">
        <f>IF(ISNUMBER(VALUE(Ergebnisse!G2)),IF(VALUE(Ergebnisse!G2)&gt;0,VALUE(Ergebnisse!G2),""),"")</f>
        <v/>
      </c>
    </row>
    <row r="3" spans="1:7" x14ac:dyDescent="0.25">
      <c r="A3" t="s">
        <v>14</v>
      </c>
      <c r="B3" s="78" t="s">
        <v>151</v>
      </c>
      <c r="D3" t="s">
        <v>19</v>
      </c>
    </row>
    <row r="4" spans="1:7" x14ac:dyDescent="0.25">
      <c r="A4" t="s">
        <v>15</v>
      </c>
      <c r="B4" s="4">
        <f>YEAR(Ergebnisse!B5)</f>
        <v>2020</v>
      </c>
      <c r="D4" s="7">
        <v>2</v>
      </c>
    </row>
    <row r="5" spans="1:7" x14ac:dyDescent="0.25">
      <c r="A5" t="s">
        <v>16</v>
      </c>
      <c r="B5" s="4" t="str">
        <f>D8</f>
        <v>N</v>
      </c>
      <c r="D5" t="str">
        <f>IF(D4=2,"N","J")</f>
        <v>N</v>
      </c>
      <c r="F5">
        <v>1</v>
      </c>
      <c r="G5" s="56" t="s">
        <v>119</v>
      </c>
    </row>
    <row r="6" spans="1:7" x14ac:dyDescent="0.25">
      <c r="A6" t="s">
        <v>44</v>
      </c>
      <c r="B6" s="4">
        <f>Ergebnisse!G3</f>
        <v>1</v>
      </c>
      <c r="F6">
        <v>2</v>
      </c>
      <c r="G6" s="56" t="s">
        <v>120</v>
      </c>
    </row>
    <row r="7" spans="1:7" x14ac:dyDescent="0.25">
      <c r="A7" t="s">
        <v>96</v>
      </c>
      <c r="B7" s="49">
        <f>Ergebnisse!B5</f>
        <v>43982</v>
      </c>
    </row>
    <row r="8" spans="1:7" x14ac:dyDescent="0.25">
      <c r="A8" t="s">
        <v>17</v>
      </c>
      <c r="B8" s="4">
        <v>15</v>
      </c>
      <c r="D8" t="str">
        <f>LEFT(D5,1)</f>
        <v>N</v>
      </c>
    </row>
    <row r="9" spans="1:7" x14ac:dyDescent="0.25">
      <c r="A9" t="s">
        <v>18</v>
      </c>
      <c r="B9" s="4">
        <v>2</v>
      </c>
    </row>
    <row r="10" spans="1:7" x14ac:dyDescent="0.25">
      <c r="A10" t="s">
        <v>23</v>
      </c>
      <c r="B10" s="2" t="str">
        <f>Ergebnisse!A19</f>
        <v>Relative Dichte 20 °C/20 °C</v>
      </c>
      <c r="C10" s="2" t="str">
        <f>Ergebnisse!B19</f>
        <v>ohne</v>
      </c>
    </row>
    <row r="11" spans="1:7" x14ac:dyDescent="0.25">
      <c r="A11" t="s">
        <v>24</v>
      </c>
      <c r="B11" s="2" t="str">
        <f>Ergebnisse!A20</f>
        <v>Alkohol</v>
      </c>
      <c r="C11" s="2" t="str">
        <f>Ergebnisse!B20</f>
        <v>% vol</v>
      </c>
    </row>
    <row r="12" spans="1:7" x14ac:dyDescent="0.25">
      <c r="A12" t="s">
        <v>25</v>
      </c>
      <c r="B12" s="2" t="str">
        <f>Ergebnisse!A21</f>
        <v>Extrakt</v>
      </c>
      <c r="C12" s="2" t="str">
        <f>Ergebnisse!B21</f>
        <v>g/l Probe</v>
      </c>
    </row>
    <row r="13" spans="1:7" x14ac:dyDescent="0.25">
      <c r="A13" t="s">
        <v>33</v>
      </c>
      <c r="B13" s="2" t="str">
        <f>Ergebnisse!A22</f>
        <v>Glucose (wasserfrei)</v>
      </c>
      <c r="C13" s="2" t="str">
        <f>Ergebnisse!B22</f>
        <v>g/l Probe</v>
      </c>
    </row>
    <row r="14" spans="1:7" x14ac:dyDescent="0.25">
      <c r="A14" t="s">
        <v>34</v>
      </c>
      <c r="B14" s="2" t="str">
        <f>Ergebnisse!A23</f>
        <v>Fructose (wasserfrei)</v>
      </c>
      <c r="C14" s="2" t="str">
        <f>Ergebnisse!B23</f>
        <v>g/l Probe</v>
      </c>
    </row>
    <row r="15" spans="1:7" x14ac:dyDescent="0.25">
      <c r="A15" t="s">
        <v>35</v>
      </c>
      <c r="B15" s="2" t="str">
        <f>Ergebnisse!A24</f>
        <v>Saccharose (wasserfrei)</v>
      </c>
      <c r="C15" s="2" t="str">
        <f>Ergebnisse!B24</f>
        <v>g/l Probe</v>
      </c>
    </row>
    <row r="16" spans="1:7" x14ac:dyDescent="0.25">
      <c r="A16" t="s">
        <v>36</v>
      </c>
      <c r="B16" s="2" t="str">
        <f>Ergebnisse!A25</f>
        <v>Blausäure (HCN)</v>
      </c>
      <c r="C16" s="2" t="str">
        <f>Ergebnisse!B25</f>
        <v>mg/l Probe</v>
      </c>
    </row>
    <row r="17" spans="1:3" x14ac:dyDescent="0.25">
      <c r="A17" t="s">
        <v>244</v>
      </c>
      <c r="B17" s="2" t="str">
        <f>Ergebnisse!A26</f>
        <v>Nachgewiesener Farbstoff</v>
      </c>
      <c r="C17" s="2" t="str">
        <f>Ergebnisse!B26</f>
        <v>ohne</v>
      </c>
    </row>
    <row r="18" spans="1:3" x14ac:dyDescent="0.25">
      <c r="A18" t="s">
        <v>245</v>
      </c>
      <c r="B18" s="2" t="str">
        <f>Ergebnisse!A27</f>
        <v>Nachgewiesener Farbstoff</v>
      </c>
      <c r="C18" s="2" t="str">
        <f>Ergebnisse!B27</f>
        <v>ohne</v>
      </c>
    </row>
    <row r="19" spans="1:3" x14ac:dyDescent="0.25">
      <c r="A19" t="s">
        <v>246</v>
      </c>
      <c r="B19" s="2" t="str">
        <f>Ergebnisse!A28</f>
        <v>Nachgewiesener Farbstoff</v>
      </c>
      <c r="C19" s="2" t="str">
        <f>Ergebnisse!B28</f>
        <v>ohne</v>
      </c>
    </row>
    <row r="20" spans="1:3" x14ac:dyDescent="0.25">
      <c r="A20" t="s">
        <v>247</v>
      </c>
      <c r="B20" s="2" t="str">
        <f>Ergebnisse!A29</f>
        <v>Nachgewiesener Farbstoff</v>
      </c>
      <c r="C20" s="2" t="str">
        <f>Ergebnisse!B29</f>
        <v>ohne</v>
      </c>
    </row>
    <row r="21" spans="1:3" x14ac:dyDescent="0.25">
      <c r="A21" t="s">
        <v>248</v>
      </c>
      <c r="B21" s="2" t="s">
        <v>252</v>
      </c>
      <c r="C21" s="2" t="str">
        <f>Ergebnisse!B30</f>
        <v>mg/l Probe</v>
      </c>
    </row>
    <row r="22" spans="1:3" x14ac:dyDescent="0.25">
      <c r="A22" t="s">
        <v>249</v>
      </c>
      <c r="B22" s="2" t="s">
        <v>253</v>
      </c>
      <c r="C22" s="2" t="str">
        <f>Ergebnisse!B31</f>
        <v>mg/l Probe</v>
      </c>
    </row>
    <row r="23" spans="1:3" x14ac:dyDescent="0.25">
      <c r="A23" t="s">
        <v>250</v>
      </c>
      <c r="B23" s="2" t="s">
        <v>254</v>
      </c>
      <c r="C23" s="2" t="str">
        <f>Ergebnisse!B32</f>
        <v>mg/l Probe</v>
      </c>
    </row>
    <row r="24" spans="1:3" x14ac:dyDescent="0.25">
      <c r="A24" t="s">
        <v>251</v>
      </c>
      <c r="B24" s="2" t="s">
        <v>255</v>
      </c>
      <c r="C24" s="2" t="str">
        <f>Ergebnisse!B33</f>
        <v>mg/l Probe</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
  <dimension ref="A1:J53"/>
  <sheetViews>
    <sheetView workbookViewId="0">
      <selection activeCell="G1" sqref="G1"/>
    </sheetView>
  </sheetViews>
  <sheetFormatPr baseColWidth="10" defaultColWidth="11.5" defaultRowHeight="14.3" x14ac:dyDescent="0.25"/>
  <cols>
    <col min="1" max="1" width="29.625" style="12" customWidth="1"/>
    <col min="2" max="2" width="15.625" style="12" customWidth="1"/>
    <col min="3" max="7" width="13.625" style="12" customWidth="1"/>
    <col min="8" max="8" width="9.625" style="12" customWidth="1"/>
    <col min="9" max="9" width="8.625" style="32" customWidth="1"/>
    <col min="10" max="10" width="11.625" style="12" customWidth="1"/>
    <col min="11" max="16384" width="11.5" style="12"/>
  </cols>
  <sheetData>
    <row r="1" spans="1:9" ht="21.9" customHeight="1" x14ac:dyDescent="0.35">
      <c r="A1" s="8" t="s">
        <v>0</v>
      </c>
      <c r="B1" s="9"/>
      <c r="E1" s="10" t="s">
        <v>3</v>
      </c>
      <c r="F1" s="11"/>
      <c r="G1" s="82"/>
    </row>
    <row r="2" spans="1:9" ht="21.9" customHeight="1" x14ac:dyDescent="0.35">
      <c r="A2" s="8" t="s">
        <v>152</v>
      </c>
      <c r="B2" s="9"/>
      <c r="E2" s="10" t="s">
        <v>4</v>
      </c>
      <c r="F2" s="11"/>
      <c r="G2" s="82"/>
    </row>
    <row r="3" spans="1:9" ht="21.9" customHeight="1" x14ac:dyDescent="0.35">
      <c r="A3" s="8"/>
      <c r="B3" s="9"/>
      <c r="E3" s="50" t="s">
        <v>97</v>
      </c>
      <c r="G3" s="51">
        <v>1</v>
      </c>
      <c r="H3" s="112" t="s">
        <v>273</v>
      </c>
    </row>
    <row r="4" spans="1:9" ht="21.9" customHeight="1" x14ac:dyDescent="0.3">
      <c r="A4" s="10" t="s">
        <v>11</v>
      </c>
      <c r="B4" s="148" t="s">
        <v>5</v>
      </c>
      <c r="C4" s="148"/>
      <c r="E4" s="52" t="str">
        <f>IF(ISBLANK(G1),"",IF(ISNUMBER(VALUE(G1)),"","Bitte nur Ziffern eingeben (numbers only)"))</f>
        <v/>
      </c>
      <c r="H4" s="13"/>
    </row>
    <row r="5" spans="1:9" ht="21.9" customHeight="1" x14ac:dyDescent="0.3">
      <c r="A5" s="13" t="s">
        <v>32</v>
      </c>
      <c r="B5" s="17">
        <v>43982</v>
      </c>
      <c r="E5" s="52" t="str">
        <f>IF(ISBLANK(G2),"",IF(ISNUMBER(VALUE(G2)),"","Bitte nur Ziffern eingeben (numbers only)"))</f>
        <v/>
      </c>
      <c r="F5" s="17"/>
      <c r="H5" s="13"/>
    </row>
    <row r="6" spans="1:9" ht="39.9" customHeight="1" x14ac:dyDescent="0.25">
      <c r="A6" s="147" t="s">
        <v>99</v>
      </c>
      <c r="B6" s="147"/>
      <c r="C6" s="147"/>
      <c r="D6" s="147"/>
      <c r="E6" s="147"/>
      <c r="F6" s="147"/>
      <c r="G6" s="147"/>
      <c r="H6" s="147"/>
    </row>
    <row r="7" spans="1:9" ht="39.9" customHeight="1" x14ac:dyDescent="0.25">
      <c r="A7" s="147" t="s">
        <v>115</v>
      </c>
      <c r="B7" s="147"/>
      <c r="C7" s="147"/>
      <c r="D7" s="147"/>
      <c r="E7" s="147"/>
      <c r="F7" s="147"/>
      <c r="G7" s="147"/>
      <c r="H7" s="147"/>
    </row>
    <row r="8" spans="1:9" ht="53.35" customHeight="1" x14ac:dyDescent="0.25">
      <c r="A8" s="147" t="s">
        <v>116</v>
      </c>
      <c r="B8" s="147"/>
      <c r="C8" s="147"/>
      <c r="D8" s="147"/>
      <c r="E8" s="147"/>
      <c r="F8" s="147"/>
      <c r="G8" s="147"/>
      <c r="H8" s="147"/>
    </row>
    <row r="9" spans="1:9" ht="39.9" customHeight="1" x14ac:dyDescent="0.25">
      <c r="A9" s="147" t="s">
        <v>117</v>
      </c>
      <c r="B9" s="147"/>
      <c r="C9" s="147"/>
      <c r="D9" s="147"/>
      <c r="E9" s="147"/>
      <c r="F9" s="147"/>
      <c r="G9" s="147"/>
      <c r="H9" s="147"/>
    </row>
    <row r="10" spans="1:9" ht="39.9" customHeight="1" x14ac:dyDescent="0.25">
      <c r="A10" s="147" t="s">
        <v>100</v>
      </c>
      <c r="B10" s="147"/>
      <c r="C10" s="147"/>
      <c r="D10" s="147"/>
      <c r="E10" s="147"/>
      <c r="F10" s="147"/>
      <c r="G10" s="147"/>
      <c r="H10" s="147"/>
    </row>
    <row r="11" spans="1:9" ht="39.9" customHeight="1" x14ac:dyDescent="0.25">
      <c r="A11" s="147" t="s">
        <v>118</v>
      </c>
      <c r="B11" s="147"/>
      <c r="C11" s="147"/>
      <c r="D11" s="147"/>
      <c r="E11" s="147"/>
      <c r="F11" s="147"/>
      <c r="G11" s="147"/>
      <c r="H11" s="147"/>
    </row>
    <row r="12" spans="1:9" ht="30.1" customHeight="1" x14ac:dyDescent="0.25">
      <c r="A12" s="143"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2" s="143"/>
      <c r="C12" s="143"/>
      <c r="D12" s="143"/>
      <c r="E12" s="143"/>
      <c r="F12" s="143"/>
      <c r="G12" s="143"/>
      <c r="H12" s="143"/>
    </row>
    <row r="13" spans="1:9" ht="30.1" customHeight="1" x14ac:dyDescent="0.25">
      <c r="A13" s="143" t="str">
        <f>IF(OR(ISBLANK(G1),ISBLANK(G2)),"Nur wenn diese beiden Felder ausgefüllt sind, kann der Absender dieser Tabelle korrekt identifiziert werden.","")</f>
        <v>Nur wenn diese beiden Felder ausgefüllt sind, kann der Absender dieser Tabelle korrekt identifiziert werden.</v>
      </c>
      <c r="B13" s="143"/>
      <c r="C13" s="143"/>
      <c r="D13" s="143"/>
      <c r="E13" s="143"/>
      <c r="F13" s="143"/>
      <c r="G13" s="143"/>
      <c r="H13" s="143"/>
    </row>
    <row r="14" spans="1:9" s="19" customFormat="1" ht="39.9" customHeight="1" x14ac:dyDescent="0.3">
      <c r="A14" s="149" t="s">
        <v>114</v>
      </c>
      <c r="B14" s="149"/>
      <c r="C14" s="149"/>
      <c r="D14" s="149"/>
      <c r="E14" s="149"/>
      <c r="F14" s="149"/>
      <c r="G14" s="55"/>
      <c r="H14" s="10"/>
      <c r="I14" s="32"/>
    </row>
    <row r="15" spans="1:9" s="19" customFormat="1" ht="39.9" hidden="1" customHeight="1" x14ac:dyDescent="0.3">
      <c r="A15" s="77"/>
      <c r="B15" s="77"/>
      <c r="C15" s="77"/>
      <c r="D15" s="77"/>
      <c r="E15" s="77"/>
      <c r="F15" s="77"/>
      <c r="G15" s="55"/>
      <c r="H15" s="10"/>
      <c r="I15" s="32"/>
    </row>
    <row r="16" spans="1:9" s="19" customFormat="1" ht="9.85" customHeight="1" x14ac:dyDescent="0.25">
      <c r="A16" s="18"/>
      <c r="I16" s="33"/>
    </row>
    <row r="17" spans="1:10" s="19" customFormat="1" ht="25" customHeight="1" x14ac:dyDescent="0.3">
      <c r="A17" s="145" t="s">
        <v>170</v>
      </c>
      <c r="B17" s="145"/>
      <c r="C17" s="145"/>
      <c r="D17" s="145"/>
      <c r="E17" s="145"/>
      <c r="F17" s="145"/>
      <c r="G17" s="145"/>
      <c r="I17" s="33"/>
    </row>
    <row r="18" spans="1:10" ht="39.9" customHeight="1" x14ac:dyDescent="0.3">
      <c r="A18" s="34" t="s">
        <v>1</v>
      </c>
      <c r="B18" s="34" t="s">
        <v>2</v>
      </c>
      <c r="C18" s="53" t="s">
        <v>98</v>
      </c>
      <c r="D18" s="54" t="s">
        <v>7</v>
      </c>
      <c r="E18" s="54" t="s">
        <v>8</v>
      </c>
      <c r="F18" s="54" t="s">
        <v>9</v>
      </c>
      <c r="G18" s="69"/>
      <c r="H18" s="75"/>
      <c r="I18" s="14"/>
    </row>
    <row r="19" spans="1:10" ht="26" customHeight="1" x14ac:dyDescent="0.25">
      <c r="A19" s="104" t="str">
        <f>Dichte!A1</f>
        <v>Relative Dichte 20 °C/20 °C</v>
      </c>
      <c r="B19" s="104" t="s">
        <v>128</v>
      </c>
      <c r="C19" s="67">
        <v>6</v>
      </c>
      <c r="D19" s="105"/>
      <c r="E19" s="105"/>
      <c r="F19" s="67">
        <f>Dichte!$B$1</f>
        <v>18</v>
      </c>
      <c r="G19" s="34"/>
      <c r="H19" s="68">
        <f>Dichte!$C$1</f>
        <v>17</v>
      </c>
      <c r="I19" s="15"/>
    </row>
    <row r="20" spans="1:10" ht="26" customHeight="1" x14ac:dyDescent="0.25">
      <c r="A20" s="104" t="str">
        <f>Alkohol!A1</f>
        <v>Alkohol</v>
      </c>
      <c r="B20" s="104" t="s">
        <v>47</v>
      </c>
      <c r="C20" s="67">
        <v>4</v>
      </c>
      <c r="D20" s="105"/>
      <c r="E20" s="105"/>
      <c r="F20" s="67">
        <f>Alkohol!$B$1</f>
        <v>22</v>
      </c>
      <c r="G20" s="34"/>
      <c r="H20" s="68">
        <f>Alkohol!$C$1</f>
        <v>21</v>
      </c>
      <c r="I20" s="15"/>
      <c r="J20" s="15"/>
    </row>
    <row r="21" spans="1:10" ht="26" customHeight="1" x14ac:dyDescent="0.25">
      <c r="A21" s="18" t="s">
        <v>125</v>
      </c>
      <c r="B21" s="18" t="s">
        <v>127</v>
      </c>
      <c r="C21" s="67">
        <v>4</v>
      </c>
      <c r="D21" s="106"/>
      <c r="E21" s="106"/>
      <c r="F21" s="67">
        <f>Extrakt!$B$1</f>
        <v>11</v>
      </c>
      <c r="G21" s="34"/>
      <c r="H21" s="68">
        <f>Extrakt!$C$1</f>
        <v>10</v>
      </c>
      <c r="J21" s="15"/>
    </row>
    <row r="22" spans="1:10" ht="26" customHeight="1" x14ac:dyDescent="0.25">
      <c r="A22" s="107" t="s">
        <v>167</v>
      </c>
      <c r="B22" s="18" t="s">
        <v>127</v>
      </c>
      <c r="C22" s="67">
        <v>4</v>
      </c>
      <c r="D22" s="106"/>
      <c r="E22" s="106"/>
      <c r="F22" s="67">
        <f>'Sac-Glu-Fru'!$D$1</f>
        <v>27</v>
      </c>
      <c r="G22" s="34"/>
      <c r="H22" s="68">
        <f>'Sac-Glu-Fru'!$C$1</f>
        <v>26</v>
      </c>
      <c r="I22" s="67"/>
      <c r="J22" s="15"/>
    </row>
    <row r="23" spans="1:10" ht="26" customHeight="1" x14ac:dyDescent="0.25">
      <c r="A23" s="107" t="s">
        <v>168</v>
      </c>
      <c r="B23" s="18" t="s">
        <v>127</v>
      </c>
      <c r="C23" s="67">
        <v>4</v>
      </c>
      <c r="D23" s="105"/>
      <c r="E23" s="105"/>
      <c r="F23" s="67">
        <f>'Sac-Glu-Fru'!$E$1</f>
        <v>27</v>
      </c>
      <c r="G23" s="34"/>
      <c r="H23" s="68">
        <f>'Sac-Glu-Fru'!$C$1</f>
        <v>26</v>
      </c>
      <c r="I23" s="15"/>
      <c r="J23" s="15"/>
    </row>
    <row r="24" spans="1:10" ht="26" customHeight="1" x14ac:dyDescent="0.25">
      <c r="A24" s="107" t="s">
        <v>126</v>
      </c>
      <c r="B24" s="18" t="s">
        <v>127</v>
      </c>
      <c r="C24" s="67">
        <v>4</v>
      </c>
      <c r="D24" s="105"/>
      <c r="E24" s="105"/>
      <c r="F24" s="67">
        <f>'Sac-Glu-Fru'!$B$1</f>
        <v>27</v>
      </c>
      <c r="G24" s="34"/>
      <c r="H24" s="68">
        <f>'Sac-Glu-Fru'!$C$1</f>
        <v>26</v>
      </c>
      <c r="I24" s="15"/>
      <c r="J24" s="15"/>
    </row>
    <row r="25" spans="1:10" ht="26" customHeight="1" x14ac:dyDescent="0.25">
      <c r="A25" s="108" t="s">
        <v>272</v>
      </c>
      <c r="B25" s="18" t="s">
        <v>153</v>
      </c>
      <c r="C25" s="67">
        <v>3</v>
      </c>
      <c r="D25" s="105"/>
      <c r="E25" s="105"/>
      <c r="F25" s="67">
        <f>Blausäure!$B$1</f>
        <v>8</v>
      </c>
      <c r="G25" s="34"/>
      <c r="H25" s="68">
        <f>Blausäure!C1</f>
        <v>7</v>
      </c>
      <c r="I25" s="15"/>
      <c r="J25" s="15"/>
    </row>
    <row r="26" spans="1:10" ht="26" customHeight="1" x14ac:dyDescent="0.25">
      <c r="A26" s="104" t="s">
        <v>238</v>
      </c>
      <c r="B26" s="104" t="s">
        <v>128</v>
      </c>
      <c r="C26" s="102" t="s">
        <v>239</v>
      </c>
      <c r="D26" s="140" t="s">
        <v>258</v>
      </c>
      <c r="E26" s="140"/>
      <c r="F26" s="67">
        <f>Farbstoffe_qual!$B$1</f>
        <v>27</v>
      </c>
      <c r="G26" s="102"/>
      <c r="H26" s="68">
        <f>Farbstoffe_qual!C1</f>
        <v>26</v>
      </c>
      <c r="I26" s="102"/>
      <c r="J26" s="15"/>
    </row>
    <row r="27" spans="1:10" ht="26" customHeight="1" x14ac:dyDescent="0.25">
      <c r="A27" s="104" t="s">
        <v>238</v>
      </c>
      <c r="B27" s="104" t="s">
        <v>128</v>
      </c>
      <c r="C27" s="102" t="s">
        <v>239</v>
      </c>
      <c r="D27" s="140" t="s">
        <v>259</v>
      </c>
      <c r="E27" s="140"/>
      <c r="F27" s="67">
        <f>Farbstoffe_qual!$B$1</f>
        <v>27</v>
      </c>
      <c r="G27" s="102"/>
      <c r="H27" s="68">
        <f>Farbstoffe_qual!C1</f>
        <v>26</v>
      </c>
      <c r="I27" s="102"/>
      <c r="J27" s="15"/>
    </row>
    <row r="28" spans="1:10" ht="26" customHeight="1" x14ac:dyDescent="0.25">
      <c r="A28" s="104" t="s">
        <v>238</v>
      </c>
      <c r="B28" s="104" t="s">
        <v>128</v>
      </c>
      <c r="C28" s="102" t="s">
        <v>239</v>
      </c>
      <c r="D28" s="140" t="s">
        <v>260</v>
      </c>
      <c r="E28" s="140"/>
      <c r="F28" s="67">
        <f>Farbstoffe_qual!$B$1</f>
        <v>27</v>
      </c>
      <c r="G28" s="102"/>
      <c r="H28" s="68">
        <f>Farbstoffe_qual!C1</f>
        <v>26</v>
      </c>
      <c r="I28" s="102"/>
      <c r="J28" s="15"/>
    </row>
    <row r="29" spans="1:10" ht="26" customHeight="1" x14ac:dyDescent="0.25">
      <c r="A29" s="104" t="s">
        <v>238</v>
      </c>
      <c r="B29" s="104" t="s">
        <v>128</v>
      </c>
      <c r="C29" s="102" t="s">
        <v>239</v>
      </c>
      <c r="D29" s="140" t="s">
        <v>261</v>
      </c>
      <c r="E29" s="140"/>
      <c r="F29" s="67">
        <f>Farbstoffe_qual!$B$1</f>
        <v>27</v>
      </c>
      <c r="G29" s="102"/>
      <c r="H29" s="68">
        <f>Farbstoffe_qual!C1</f>
        <v>26</v>
      </c>
      <c r="I29" s="102"/>
      <c r="J29" s="15"/>
    </row>
    <row r="30" spans="1:10" ht="26" customHeight="1" x14ac:dyDescent="0.25">
      <c r="A30" s="155">
        <f>Farbstoffe!B31</f>
        <v>18</v>
      </c>
      <c r="B30" s="103" t="s">
        <v>153</v>
      </c>
      <c r="C30" s="67">
        <v>3</v>
      </c>
      <c r="D30" s="105"/>
      <c r="E30" s="105"/>
      <c r="F30" s="67">
        <f>Farbstoffe_quan!B1</f>
        <v>21</v>
      </c>
      <c r="G30" s="102"/>
      <c r="H30" s="68">
        <f>Farbstoffe_quan!C1</f>
        <v>20</v>
      </c>
      <c r="I30" s="102"/>
      <c r="J30" s="15"/>
    </row>
    <row r="31" spans="1:10" ht="26" customHeight="1" x14ac:dyDescent="0.25">
      <c r="A31" s="155">
        <f>Farbstoffe!C31</f>
        <v>18</v>
      </c>
      <c r="B31" s="103" t="s">
        <v>153</v>
      </c>
      <c r="C31" s="67">
        <v>3</v>
      </c>
      <c r="D31" s="105"/>
      <c r="E31" s="105"/>
      <c r="F31" s="67">
        <f>Farbstoffe_quan!B1</f>
        <v>21</v>
      </c>
      <c r="G31" s="102"/>
      <c r="H31" s="68">
        <f>Farbstoffe_quan!C1</f>
        <v>20</v>
      </c>
      <c r="I31" s="102"/>
      <c r="J31" s="15"/>
    </row>
    <row r="32" spans="1:10" ht="26" customHeight="1" x14ac:dyDescent="0.25">
      <c r="A32" s="155">
        <f>Farbstoffe!D31</f>
        <v>18</v>
      </c>
      <c r="B32" s="103" t="s">
        <v>153</v>
      </c>
      <c r="C32" s="67">
        <v>3</v>
      </c>
      <c r="D32" s="105"/>
      <c r="E32" s="105"/>
      <c r="F32" s="67">
        <f>Farbstoffe_quan!B1</f>
        <v>21</v>
      </c>
      <c r="G32" s="102"/>
      <c r="H32" s="68">
        <f>Farbstoffe_quan!C1</f>
        <v>20</v>
      </c>
      <c r="I32" s="102"/>
      <c r="J32" s="15"/>
    </row>
    <row r="33" spans="1:10" ht="26" customHeight="1" x14ac:dyDescent="0.25">
      <c r="A33" s="155">
        <f>Farbstoffe!E31</f>
        <v>18</v>
      </c>
      <c r="B33" s="103" t="s">
        <v>153</v>
      </c>
      <c r="C33" s="67">
        <v>3</v>
      </c>
      <c r="D33" s="105"/>
      <c r="E33" s="105"/>
      <c r="F33" s="67">
        <f>Farbstoffe_quan!B1</f>
        <v>21</v>
      </c>
      <c r="G33" s="102"/>
      <c r="H33" s="68">
        <f>Farbstoffe_quan!C1</f>
        <v>20</v>
      </c>
      <c r="I33" s="102"/>
      <c r="J33" s="15"/>
    </row>
    <row r="34" spans="1:10" ht="9.85" customHeight="1" x14ac:dyDescent="0.3">
      <c r="A34" s="145"/>
      <c r="B34" s="145"/>
      <c r="C34" s="145"/>
      <c r="D34" s="145"/>
      <c r="E34" s="145"/>
      <c r="F34" s="145"/>
      <c r="G34" s="145"/>
      <c r="H34" s="21"/>
      <c r="I34" s="15"/>
      <c r="J34" s="15"/>
    </row>
    <row r="35" spans="1:10" ht="25.15" customHeight="1" x14ac:dyDescent="0.3">
      <c r="A35" s="16" t="s">
        <v>10</v>
      </c>
    </row>
    <row r="36" spans="1:10" ht="25.15" customHeight="1" x14ac:dyDescent="0.25">
      <c r="A36" s="109" t="str">
        <f>Dichte!A1</f>
        <v>Relative Dichte 20 °C/20 °C</v>
      </c>
      <c r="B36" s="144"/>
      <c r="C36" s="144"/>
      <c r="D36" s="144">
        <v>19</v>
      </c>
      <c r="E36" s="144"/>
      <c r="F36" s="144"/>
      <c r="G36" s="144"/>
      <c r="H36" s="144"/>
      <c r="I36" s="36" t="b">
        <f>ISBLANK(VLOOKUP(F19,Dichte!A3:C16,3))</f>
        <v>1</v>
      </c>
    </row>
    <row r="37" spans="1:10" ht="26" customHeight="1" x14ac:dyDescent="0.25">
      <c r="A37" s="20" t="str">
        <f>IF(F19=H19,"bitte eingeben:",IF(I36,"","Art der Modifikation:"))</f>
        <v/>
      </c>
      <c r="B37" s="146"/>
      <c r="C37" s="146"/>
      <c r="D37" s="146">
        <v>19</v>
      </c>
      <c r="E37" s="146"/>
      <c r="F37" s="146"/>
      <c r="G37" s="146"/>
      <c r="H37" s="146"/>
      <c r="I37" s="36"/>
    </row>
    <row r="38" spans="1:10" ht="25.15" customHeight="1" x14ac:dyDescent="0.25">
      <c r="A38" s="109" t="str">
        <f>Alkohol!A1</f>
        <v>Alkohol</v>
      </c>
      <c r="B38" s="144"/>
      <c r="C38" s="144"/>
      <c r="D38" s="144">
        <v>19</v>
      </c>
      <c r="E38" s="144"/>
      <c r="F38" s="144"/>
      <c r="G38" s="144"/>
      <c r="H38" s="144"/>
      <c r="I38" s="36" t="b">
        <f>ISBLANK(VLOOKUP(F20,Alkohol!A3:C24,3))</f>
        <v>1</v>
      </c>
    </row>
    <row r="39" spans="1:10" ht="26" customHeight="1" x14ac:dyDescent="0.25">
      <c r="A39" s="20" t="str">
        <f>IF(F20=H20,"bitte eingeben:",IF(I38,"","Art der Modifikation:"))</f>
        <v/>
      </c>
      <c r="B39" s="139"/>
      <c r="C39" s="139"/>
      <c r="D39" s="139">
        <v>19</v>
      </c>
      <c r="E39" s="139"/>
      <c r="F39" s="139"/>
      <c r="G39" s="139"/>
      <c r="H39" s="139"/>
      <c r="I39" s="36"/>
    </row>
    <row r="40" spans="1:10" ht="25.15" customHeight="1" x14ac:dyDescent="0.25">
      <c r="A40" s="109" t="s">
        <v>125</v>
      </c>
      <c r="B40" s="144"/>
      <c r="C40" s="144"/>
      <c r="D40" s="144"/>
      <c r="E40" s="144"/>
      <c r="F40" s="144"/>
      <c r="G40" s="144"/>
      <c r="H40" s="144"/>
      <c r="I40" s="36" t="b">
        <f>ISBLANK(VLOOKUP(F21,Extrakt!A3:C13,3))</f>
        <v>1</v>
      </c>
    </row>
    <row r="41" spans="1:10" ht="26" customHeight="1" x14ac:dyDescent="0.25">
      <c r="A41" s="20" t="str">
        <f>IF(F21=H21,"bitte eingeben:",IF(I40,"","Art der Modifikation:"))</f>
        <v/>
      </c>
      <c r="B41" s="139"/>
      <c r="C41" s="139"/>
      <c r="D41" s="139"/>
      <c r="E41" s="139"/>
      <c r="F41" s="139"/>
      <c r="G41" s="139"/>
      <c r="H41" s="139"/>
      <c r="I41" s="36"/>
    </row>
    <row r="42" spans="1:10" ht="25.15" customHeight="1" x14ac:dyDescent="0.25">
      <c r="A42" s="109" t="s">
        <v>167</v>
      </c>
      <c r="B42" s="144"/>
      <c r="C42" s="144"/>
      <c r="D42" s="144"/>
      <c r="E42" s="144"/>
      <c r="F42" s="144"/>
      <c r="G42" s="144"/>
      <c r="H42" s="144"/>
      <c r="I42" s="36" t="b">
        <f>ISBLANK(VLOOKUP(F22,'Sac-Glu-Fru'!A3:C28,3))</f>
        <v>1</v>
      </c>
    </row>
    <row r="43" spans="1:10" ht="26" customHeight="1" x14ac:dyDescent="0.25">
      <c r="A43" s="20" t="str">
        <f>IF(F22=H22,"bitte eingeben:",IF(I42,"","Art der Modifikation:"))</f>
        <v/>
      </c>
      <c r="B43" s="139"/>
      <c r="C43" s="139"/>
      <c r="D43" s="139"/>
      <c r="E43" s="139"/>
      <c r="F43" s="139"/>
      <c r="G43" s="139"/>
      <c r="H43" s="139"/>
      <c r="I43" s="36"/>
    </row>
    <row r="44" spans="1:10" ht="25.15" customHeight="1" x14ac:dyDescent="0.25">
      <c r="A44" s="109" t="s">
        <v>168</v>
      </c>
      <c r="B44" s="144"/>
      <c r="C44" s="144"/>
      <c r="D44" s="144"/>
      <c r="E44" s="144"/>
      <c r="F44" s="144"/>
      <c r="G44" s="144"/>
      <c r="H44" s="144"/>
      <c r="I44" s="36" t="b">
        <f>ISBLANK(VLOOKUP(F23,'Sac-Glu-Fru'!A3:C28,3))</f>
        <v>1</v>
      </c>
    </row>
    <row r="45" spans="1:10" ht="26" customHeight="1" x14ac:dyDescent="0.25">
      <c r="A45" s="20" t="str">
        <f>IF(F23=H23,"bitte eingeben:",IF(I44,"","Art der Modifikation:"))</f>
        <v/>
      </c>
      <c r="B45" s="139"/>
      <c r="C45" s="139"/>
      <c r="D45" s="139"/>
      <c r="E45" s="139"/>
      <c r="F45" s="139"/>
      <c r="G45" s="139"/>
      <c r="H45" s="139"/>
      <c r="I45" s="36"/>
    </row>
    <row r="46" spans="1:10" ht="25.15" customHeight="1" x14ac:dyDescent="0.25">
      <c r="A46" s="109" t="s">
        <v>126</v>
      </c>
      <c r="B46" s="144"/>
      <c r="C46" s="144"/>
      <c r="D46" s="144"/>
      <c r="E46" s="144"/>
      <c r="F46" s="144"/>
      <c r="G46" s="144"/>
      <c r="H46" s="144"/>
      <c r="I46" s="36" t="b">
        <f>ISBLANK(VLOOKUP(F24,'Sac-Glu-Fru'!A3:C28,3))</f>
        <v>1</v>
      </c>
    </row>
    <row r="47" spans="1:10" ht="26" customHeight="1" x14ac:dyDescent="0.25">
      <c r="A47" s="20" t="str">
        <f>IF(F24=H24,"bitte eingeben:",IF(I46,"","Art der Modifikation:"))</f>
        <v/>
      </c>
      <c r="B47" s="139"/>
      <c r="C47" s="139"/>
      <c r="D47" s="139"/>
      <c r="E47" s="139"/>
      <c r="F47" s="139"/>
      <c r="G47" s="139"/>
      <c r="H47" s="139"/>
      <c r="I47" s="36"/>
    </row>
    <row r="48" spans="1:10" ht="25.15" customHeight="1" x14ac:dyDescent="0.25">
      <c r="A48" s="110" t="s">
        <v>169</v>
      </c>
      <c r="B48" s="142"/>
      <c r="C48" s="142"/>
      <c r="D48" s="142"/>
      <c r="E48" s="142"/>
      <c r="F48" s="142"/>
      <c r="G48" s="142"/>
      <c r="H48" s="142"/>
      <c r="I48" s="36" t="b">
        <f>ISBLANK(VLOOKUP(F25,'ß-Asaron'!$A$3:$C$9,3))</f>
        <v>1</v>
      </c>
    </row>
    <row r="49" spans="1:9" ht="26" customHeight="1" x14ac:dyDescent="0.25">
      <c r="A49" s="20" t="str">
        <f>IF(F25=H25,"bitte eingeben:",IF(I48,"","Art der Modifikation:"))</f>
        <v/>
      </c>
      <c r="B49" s="139"/>
      <c r="C49" s="139"/>
      <c r="D49" s="139"/>
      <c r="E49" s="139"/>
      <c r="F49" s="139"/>
      <c r="G49" s="139"/>
      <c r="H49" s="139"/>
      <c r="I49" s="36"/>
    </row>
    <row r="50" spans="1:9" ht="25.15" customHeight="1" x14ac:dyDescent="0.25">
      <c r="A50" s="111" t="s">
        <v>240</v>
      </c>
      <c r="B50" s="141"/>
      <c r="C50" s="141"/>
      <c r="D50" s="141"/>
      <c r="E50" s="141"/>
      <c r="F50" s="141"/>
      <c r="G50" s="141"/>
      <c r="H50" s="141"/>
      <c r="I50" s="36" t="b">
        <f>ISBLANK(VLOOKUP(F26,Farbstoffe_qual!A3:C29,3))</f>
        <v>1</v>
      </c>
    </row>
    <row r="51" spans="1:9" ht="26" customHeight="1" x14ac:dyDescent="0.25">
      <c r="A51" s="20" t="str">
        <f>IF(F27=H27,"bitte eingeben:",IF(I50,"","Art der Modifikation:"))</f>
        <v/>
      </c>
      <c r="B51" s="139"/>
      <c r="C51" s="139"/>
      <c r="D51" s="139"/>
      <c r="E51" s="139"/>
      <c r="F51" s="139"/>
      <c r="G51" s="139"/>
      <c r="H51" s="139"/>
    </row>
    <row r="52" spans="1:9" ht="25.15" customHeight="1" x14ac:dyDescent="0.25">
      <c r="A52" s="111" t="s">
        <v>241</v>
      </c>
      <c r="B52" s="141"/>
      <c r="C52" s="141"/>
      <c r="D52" s="141"/>
      <c r="E52" s="141"/>
      <c r="F52" s="141"/>
      <c r="G52" s="141"/>
      <c r="H52" s="141"/>
      <c r="I52" s="36" t="b">
        <f>ISBLANK(VLOOKUP(F30,Farbstoffe_qual!A3:C29,3))</f>
        <v>1</v>
      </c>
    </row>
    <row r="53" spans="1:9" ht="26" customHeight="1" x14ac:dyDescent="0.25">
      <c r="A53" s="20" t="str">
        <f>IF(F30=H30,"bitte eingeben:",IF(I52,"","Art der Modifikation:"))</f>
        <v/>
      </c>
      <c r="B53" s="139"/>
      <c r="C53" s="139"/>
      <c r="D53" s="139"/>
      <c r="E53" s="139"/>
      <c r="F53" s="139"/>
      <c r="G53" s="139"/>
      <c r="H53" s="139"/>
    </row>
  </sheetData>
  <sheetProtection password="CAA1" sheet="1" objects="1" scenarios="1"/>
  <mergeCells count="34">
    <mergeCell ref="B4:C4"/>
    <mergeCell ref="A6:H6"/>
    <mergeCell ref="A7:H7"/>
    <mergeCell ref="A8:H8"/>
    <mergeCell ref="A14:F14"/>
    <mergeCell ref="A9:H9"/>
    <mergeCell ref="A10:H10"/>
    <mergeCell ref="A11:H11"/>
    <mergeCell ref="A34:G34"/>
    <mergeCell ref="B41:H41"/>
    <mergeCell ref="A12:H12"/>
    <mergeCell ref="A13:H13"/>
    <mergeCell ref="B46:H46"/>
    <mergeCell ref="B47:H47"/>
    <mergeCell ref="A17:G17"/>
    <mergeCell ref="B37:H37"/>
    <mergeCell ref="B38:H38"/>
    <mergeCell ref="D26:E26"/>
    <mergeCell ref="B44:H44"/>
    <mergeCell ref="B39:H39"/>
    <mergeCell ref="B40:H40"/>
    <mergeCell ref="B42:H42"/>
    <mergeCell ref="B36:H36"/>
    <mergeCell ref="B53:H53"/>
    <mergeCell ref="D27:E27"/>
    <mergeCell ref="D28:E28"/>
    <mergeCell ref="D29:E29"/>
    <mergeCell ref="B50:H50"/>
    <mergeCell ref="B51:H51"/>
    <mergeCell ref="B52:H52"/>
    <mergeCell ref="B45:H45"/>
    <mergeCell ref="B43:H43"/>
    <mergeCell ref="B48:H48"/>
    <mergeCell ref="B49:H49"/>
  </mergeCells>
  <phoneticPr fontId="0" type="noConversion"/>
  <conditionalFormatting sqref="I19:I20 I23:I25 I34">
    <cfRule type="cellIs" dxfId="37" priority="27" stopIfTrue="1" operator="equal">
      <formula>11</formula>
    </cfRule>
  </conditionalFormatting>
  <conditionalFormatting sqref="G19:G20 G23:G25">
    <cfRule type="cellIs" dxfId="36" priority="28" stopIfTrue="1" operator="equal">
      <formula>10</formula>
    </cfRule>
  </conditionalFormatting>
  <conditionalFormatting sqref="H19:H23 H34">
    <cfRule type="cellIs" dxfId="35" priority="29" stopIfTrue="1" operator="equal">
      <formula>6</formula>
    </cfRule>
  </conditionalFormatting>
  <conditionalFormatting sqref="F24">
    <cfRule type="expression" dxfId="34" priority="30" stopIfTrue="1">
      <formula>$F$24-$H$24=1</formula>
    </cfRule>
  </conditionalFormatting>
  <conditionalFormatting sqref="F19">
    <cfRule type="expression" dxfId="33" priority="31" stopIfTrue="1">
      <formula>$F$19-$H$19=1</formula>
    </cfRule>
  </conditionalFormatting>
  <conditionalFormatting sqref="F20">
    <cfRule type="expression" dxfId="32" priority="32" stopIfTrue="1">
      <formula>$F$20-$H$20=1</formula>
    </cfRule>
  </conditionalFormatting>
  <conditionalFormatting sqref="J20:J34">
    <cfRule type="cellIs" dxfId="31" priority="33" stopIfTrue="1" operator="equal">
      <formula>15</formula>
    </cfRule>
  </conditionalFormatting>
  <conditionalFormatting sqref="I22">
    <cfRule type="cellIs" dxfId="30" priority="34" stopIfTrue="1" operator="equal">
      <formula>7</formula>
    </cfRule>
  </conditionalFormatting>
  <conditionalFormatting sqref="B45:H45">
    <cfRule type="expression" dxfId="29" priority="35" stopIfTrue="1">
      <formula>OR($F$23-$H$23=0,NOT($I$44))</formula>
    </cfRule>
  </conditionalFormatting>
  <conditionalFormatting sqref="B39:H39">
    <cfRule type="expression" dxfId="28" priority="37" stopIfTrue="1">
      <formula>OR($F$20-$H$20=0,NOT($I$38))</formula>
    </cfRule>
  </conditionalFormatting>
  <conditionalFormatting sqref="B37:H37">
    <cfRule type="expression" dxfId="27" priority="38" stopIfTrue="1">
      <formula>OR($F$19-$H$19=0,NOT($I36))</formula>
    </cfRule>
  </conditionalFormatting>
  <conditionalFormatting sqref="F21">
    <cfRule type="expression" dxfId="26" priority="39" stopIfTrue="1">
      <formula>$F$21-$H$21=1</formula>
    </cfRule>
  </conditionalFormatting>
  <conditionalFormatting sqref="B41:H41">
    <cfRule type="expression" dxfId="25" priority="40" stopIfTrue="1">
      <formula>OR($F$21-$H$21=0,NOT($I$40))</formula>
    </cfRule>
  </conditionalFormatting>
  <conditionalFormatting sqref="B43:H43">
    <cfRule type="expression" dxfId="24" priority="42" stopIfTrue="1">
      <formula>OR($F$22-$H$22=0,NOT($I$42))</formula>
    </cfRule>
  </conditionalFormatting>
  <conditionalFormatting sqref="H24">
    <cfRule type="cellIs" dxfId="23" priority="25" stopIfTrue="1" operator="equal">
      <formula>6</formula>
    </cfRule>
  </conditionalFormatting>
  <conditionalFormatting sqref="H25">
    <cfRule type="cellIs" dxfId="22" priority="24" stopIfTrue="1" operator="equal">
      <formula>6</formula>
    </cfRule>
  </conditionalFormatting>
  <conditionalFormatting sqref="B47:H47">
    <cfRule type="expression" dxfId="21" priority="23" stopIfTrue="1">
      <formula>OR($F$24-$H$24=0,NOT($I$46))</formula>
    </cfRule>
  </conditionalFormatting>
  <conditionalFormatting sqref="G26:G32 I26:I32">
    <cfRule type="cellIs" dxfId="20" priority="21" stopIfTrue="1" operator="equal">
      <formula>4</formula>
    </cfRule>
  </conditionalFormatting>
  <conditionalFormatting sqref="G33 I33">
    <cfRule type="cellIs" dxfId="19" priority="20" stopIfTrue="1" operator="equal">
      <formula>4</formula>
    </cfRule>
  </conditionalFormatting>
  <conditionalFormatting sqref="F26">
    <cfRule type="expression" dxfId="18" priority="22" stopIfTrue="1">
      <formula>$F$26-$H$26=1</formula>
    </cfRule>
  </conditionalFormatting>
  <conditionalFormatting sqref="C26">
    <cfRule type="cellIs" dxfId="17" priority="18" stopIfTrue="1" operator="equal">
      <formula>4</formula>
    </cfRule>
  </conditionalFormatting>
  <conditionalFormatting sqref="C27">
    <cfRule type="cellIs" dxfId="16" priority="17" stopIfTrue="1" operator="equal">
      <formula>4</formula>
    </cfRule>
  </conditionalFormatting>
  <conditionalFormatting sqref="C28">
    <cfRule type="cellIs" dxfId="15" priority="16" stopIfTrue="1" operator="equal">
      <formula>4</formula>
    </cfRule>
  </conditionalFormatting>
  <conditionalFormatting sqref="C29">
    <cfRule type="cellIs" dxfId="14" priority="15" stopIfTrue="1" operator="equal">
      <formula>4</formula>
    </cfRule>
  </conditionalFormatting>
  <conditionalFormatting sqref="F30">
    <cfRule type="expression" dxfId="13" priority="14" stopIfTrue="1">
      <formula>$F$30-$H$30=1</formula>
    </cfRule>
  </conditionalFormatting>
  <conditionalFormatting sqref="F31">
    <cfRule type="expression" dxfId="12" priority="13" stopIfTrue="1">
      <formula>$F$31-$H$31=1</formula>
    </cfRule>
  </conditionalFormatting>
  <conditionalFormatting sqref="F32">
    <cfRule type="expression" dxfId="11" priority="12" stopIfTrue="1">
      <formula>$F$32-$H$32=1</formula>
    </cfRule>
  </conditionalFormatting>
  <conditionalFormatting sqref="F33">
    <cfRule type="expression" dxfId="10" priority="11" stopIfTrue="1">
      <formula>$F$33-$H$33=1</formula>
    </cfRule>
  </conditionalFormatting>
  <conditionalFormatting sqref="F27">
    <cfRule type="expression" dxfId="9" priority="10" stopIfTrue="1">
      <formula>$F$27-$H$27=1</formula>
    </cfRule>
  </conditionalFormatting>
  <conditionalFormatting sqref="F28">
    <cfRule type="expression" dxfId="8" priority="9" stopIfTrue="1">
      <formula>$F$28-$H$28=1</formula>
    </cfRule>
  </conditionalFormatting>
  <conditionalFormatting sqref="F29">
    <cfRule type="expression" dxfId="7" priority="8" stopIfTrue="1">
      <formula>$F$29-$H$29=1</formula>
    </cfRule>
  </conditionalFormatting>
  <conditionalFormatting sqref="F25">
    <cfRule type="expression" dxfId="6" priority="7" stopIfTrue="1">
      <formula>$F$25-$H$25=1</formula>
    </cfRule>
  </conditionalFormatting>
  <conditionalFormatting sqref="F23">
    <cfRule type="expression" dxfId="5" priority="6" stopIfTrue="1">
      <formula>$F$23-$H$23=1</formula>
    </cfRule>
  </conditionalFormatting>
  <conditionalFormatting sqref="F22">
    <cfRule type="expression" dxfId="4" priority="5" stopIfTrue="1">
      <formula>$F$22-$H$22=1</formula>
    </cfRule>
  </conditionalFormatting>
  <conditionalFormatting sqref="B49:H49">
    <cfRule type="expression" dxfId="3" priority="4" stopIfTrue="1">
      <formula>OR($F$25-$H$25=0,NOT($I$48))</formula>
    </cfRule>
  </conditionalFormatting>
  <conditionalFormatting sqref="B51:H51">
    <cfRule type="expression" dxfId="2" priority="3" stopIfTrue="1">
      <formula>OR($F$26-$H$26=0,NOT($I$50))</formula>
    </cfRule>
  </conditionalFormatting>
  <conditionalFormatting sqref="B53:H53">
    <cfRule type="expression" dxfId="1" priority="2" stopIfTrue="1">
      <formula>OR($F$30-$H$30=0,NOT($I$52))</formula>
    </cfRule>
  </conditionalFormatting>
  <conditionalFormatting sqref="H26:H33">
    <cfRule type="cellIs" dxfId="0" priority="1" stopIfTrue="1" operator="equal">
      <formula>6</formula>
    </cfRule>
  </conditionalFormatting>
  <hyperlinks>
    <hyperlink ref="B4" r:id="rId1"/>
  </hyperlinks>
  <pageMargins left="0.78740157480314965" right="0.59055118110236227" top="0.70866141732283472" bottom="0.70866141732283472" header="0.35433070866141736" footer="0.35433070866141736"/>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1" manualBreakCount="1">
    <brk id="16"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5" r:id="rId5" name="Drop Down 47">
              <controlPr locked="0" defaultSize="0" autoLine="0" autoPict="0">
                <anchor moveWithCells="1">
                  <from>
                    <xdr:col>1</xdr:col>
                    <xdr:colOff>0</xdr:colOff>
                    <xdr:row>35</xdr:row>
                    <xdr:rowOff>8626</xdr:rowOff>
                  </from>
                  <to>
                    <xdr:col>8</xdr:col>
                    <xdr:colOff>0</xdr:colOff>
                    <xdr:row>35</xdr:row>
                    <xdr:rowOff>301925</xdr:rowOff>
                  </to>
                </anchor>
              </controlPr>
            </control>
          </mc:Choice>
        </mc:AlternateContent>
        <mc:AlternateContent xmlns:mc="http://schemas.openxmlformats.org/markup-compatibility/2006">
          <mc:Choice Requires="x14">
            <control shapeId="2096" r:id="rId6" name="Drop Down 48">
              <controlPr locked="0" defaultSize="0" autoLine="0" autoPict="0">
                <anchor moveWithCells="1">
                  <from>
                    <xdr:col>1</xdr:col>
                    <xdr:colOff>0</xdr:colOff>
                    <xdr:row>37</xdr:row>
                    <xdr:rowOff>17253</xdr:rowOff>
                  </from>
                  <to>
                    <xdr:col>8</xdr:col>
                    <xdr:colOff>0</xdr:colOff>
                    <xdr:row>37</xdr:row>
                    <xdr:rowOff>301925</xdr:rowOff>
                  </to>
                </anchor>
              </controlPr>
            </control>
          </mc:Choice>
        </mc:AlternateContent>
        <mc:AlternateContent xmlns:mc="http://schemas.openxmlformats.org/markup-compatibility/2006">
          <mc:Choice Requires="x14">
            <control shapeId="2097" r:id="rId7" name="Drop Down 49">
              <controlPr locked="0" defaultSize="0" autoLine="0" autoPict="0">
                <anchor moveWithCells="1">
                  <from>
                    <xdr:col>1</xdr:col>
                    <xdr:colOff>0</xdr:colOff>
                    <xdr:row>39</xdr:row>
                    <xdr:rowOff>8626</xdr:rowOff>
                  </from>
                  <to>
                    <xdr:col>8</xdr:col>
                    <xdr:colOff>0</xdr:colOff>
                    <xdr:row>39</xdr:row>
                    <xdr:rowOff>284672</xdr:rowOff>
                  </to>
                </anchor>
              </controlPr>
            </control>
          </mc:Choice>
        </mc:AlternateContent>
        <mc:AlternateContent xmlns:mc="http://schemas.openxmlformats.org/markup-compatibility/2006">
          <mc:Choice Requires="x14">
            <control shapeId="2116" r:id="rId8" name="Drop Down 68">
              <controlPr locked="0" defaultSize="0" autoLine="0" autoPict="0">
                <anchor moveWithCells="1">
                  <from>
                    <xdr:col>1</xdr:col>
                    <xdr:colOff>0</xdr:colOff>
                    <xdr:row>41</xdr:row>
                    <xdr:rowOff>34506</xdr:rowOff>
                  </from>
                  <to>
                    <xdr:col>8</xdr:col>
                    <xdr:colOff>0</xdr:colOff>
                    <xdr:row>41</xdr:row>
                    <xdr:rowOff>301925</xdr:rowOff>
                  </to>
                </anchor>
              </controlPr>
            </control>
          </mc:Choice>
        </mc:AlternateContent>
        <mc:AlternateContent xmlns:mc="http://schemas.openxmlformats.org/markup-compatibility/2006">
          <mc:Choice Requires="x14">
            <control shapeId="2123" r:id="rId9" name="Drop Down 75">
              <controlPr locked="0" defaultSize="0" autoLine="0" autoPict="0">
                <anchor moveWithCells="1">
                  <from>
                    <xdr:col>6</xdr:col>
                    <xdr:colOff>34506</xdr:colOff>
                    <xdr:row>13</xdr:row>
                    <xdr:rowOff>103517</xdr:rowOff>
                  </from>
                  <to>
                    <xdr:col>6</xdr:col>
                    <xdr:colOff>897147</xdr:colOff>
                    <xdr:row>13</xdr:row>
                    <xdr:rowOff>379562</xdr:rowOff>
                  </to>
                </anchor>
              </controlPr>
            </control>
          </mc:Choice>
        </mc:AlternateContent>
        <mc:AlternateContent xmlns:mc="http://schemas.openxmlformats.org/markup-compatibility/2006">
          <mc:Choice Requires="x14">
            <control shapeId="2129" r:id="rId10" name="Drop Down 81">
              <controlPr locked="0" defaultSize="0" autoLine="0" autoPict="0">
                <anchor moveWithCells="1">
                  <from>
                    <xdr:col>1</xdr:col>
                    <xdr:colOff>0</xdr:colOff>
                    <xdr:row>47</xdr:row>
                    <xdr:rowOff>17253</xdr:rowOff>
                  </from>
                  <to>
                    <xdr:col>8</xdr:col>
                    <xdr:colOff>0</xdr:colOff>
                    <xdr:row>47</xdr:row>
                    <xdr:rowOff>301925</xdr:rowOff>
                  </to>
                </anchor>
              </controlPr>
            </control>
          </mc:Choice>
        </mc:AlternateContent>
        <mc:AlternateContent xmlns:mc="http://schemas.openxmlformats.org/markup-compatibility/2006">
          <mc:Choice Requires="x14">
            <control shapeId="2130" r:id="rId11" name="Drop Down 82">
              <controlPr locked="0" defaultSize="0" autoLine="0" autoPict="0">
                <anchor moveWithCells="1">
                  <from>
                    <xdr:col>1</xdr:col>
                    <xdr:colOff>0</xdr:colOff>
                    <xdr:row>43</xdr:row>
                    <xdr:rowOff>0</xdr:rowOff>
                  </from>
                  <to>
                    <xdr:col>8</xdr:col>
                    <xdr:colOff>0</xdr:colOff>
                    <xdr:row>43</xdr:row>
                    <xdr:rowOff>276045</xdr:rowOff>
                  </to>
                </anchor>
              </controlPr>
            </control>
          </mc:Choice>
        </mc:AlternateContent>
        <mc:AlternateContent xmlns:mc="http://schemas.openxmlformats.org/markup-compatibility/2006">
          <mc:Choice Requires="x14">
            <control shapeId="2131" r:id="rId12" name="Drop Down 83">
              <controlPr locked="0" defaultSize="0" autoLine="0" autoPict="0">
                <anchor moveWithCells="1">
                  <from>
                    <xdr:col>1</xdr:col>
                    <xdr:colOff>0</xdr:colOff>
                    <xdr:row>45</xdr:row>
                    <xdr:rowOff>8626</xdr:rowOff>
                  </from>
                  <to>
                    <xdr:col>8</xdr:col>
                    <xdr:colOff>0</xdr:colOff>
                    <xdr:row>45</xdr:row>
                    <xdr:rowOff>284672</xdr:rowOff>
                  </to>
                </anchor>
              </controlPr>
            </control>
          </mc:Choice>
        </mc:AlternateContent>
        <mc:AlternateContent xmlns:mc="http://schemas.openxmlformats.org/markup-compatibility/2006">
          <mc:Choice Requires="x14">
            <control shapeId="2132" r:id="rId13" name="Drop Down 84">
              <controlPr locked="0" defaultSize="0" autoLine="0" autoPict="0">
                <anchor moveWithCells="1">
                  <from>
                    <xdr:col>3</xdr:col>
                    <xdr:colOff>25879</xdr:colOff>
                    <xdr:row>25</xdr:row>
                    <xdr:rowOff>17253</xdr:rowOff>
                  </from>
                  <to>
                    <xdr:col>5</xdr:col>
                    <xdr:colOff>25879</xdr:colOff>
                    <xdr:row>25</xdr:row>
                    <xdr:rowOff>301925</xdr:rowOff>
                  </to>
                </anchor>
              </controlPr>
            </control>
          </mc:Choice>
        </mc:AlternateContent>
        <mc:AlternateContent xmlns:mc="http://schemas.openxmlformats.org/markup-compatibility/2006">
          <mc:Choice Requires="x14">
            <control shapeId="2133" r:id="rId14" name="Drop Down 85">
              <controlPr locked="0" defaultSize="0" autoLine="0" autoPict="0">
                <anchor moveWithCells="1">
                  <from>
                    <xdr:col>3</xdr:col>
                    <xdr:colOff>25879</xdr:colOff>
                    <xdr:row>26</xdr:row>
                    <xdr:rowOff>17253</xdr:rowOff>
                  </from>
                  <to>
                    <xdr:col>5</xdr:col>
                    <xdr:colOff>25879</xdr:colOff>
                    <xdr:row>26</xdr:row>
                    <xdr:rowOff>301925</xdr:rowOff>
                  </to>
                </anchor>
              </controlPr>
            </control>
          </mc:Choice>
        </mc:AlternateContent>
        <mc:AlternateContent xmlns:mc="http://schemas.openxmlformats.org/markup-compatibility/2006">
          <mc:Choice Requires="x14">
            <control shapeId="2134" r:id="rId15" name="Drop Down 86">
              <controlPr locked="0" defaultSize="0" autoLine="0" autoPict="0">
                <anchor moveWithCells="1">
                  <from>
                    <xdr:col>3</xdr:col>
                    <xdr:colOff>25879</xdr:colOff>
                    <xdr:row>27</xdr:row>
                    <xdr:rowOff>17253</xdr:rowOff>
                  </from>
                  <to>
                    <xdr:col>5</xdr:col>
                    <xdr:colOff>25879</xdr:colOff>
                    <xdr:row>27</xdr:row>
                    <xdr:rowOff>301925</xdr:rowOff>
                  </to>
                </anchor>
              </controlPr>
            </control>
          </mc:Choice>
        </mc:AlternateContent>
        <mc:AlternateContent xmlns:mc="http://schemas.openxmlformats.org/markup-compatibility/2006">
          <mc:Choice Requires="x14">
            <control shapeId="2135" r:id="rId16" name="Drop Down 87">
              <controlPr locked="0" defaultSize="0" autoLine="0" autoPict="0">
                <anchor moveWithCells="1">
                  <from>
                    <xdr:col>3</xdr:col>
                    <xdr:colOff>25879</xdr:colOff>
                    <xdr:row>28</xdr:row>
                    <xdr:rowOff>8626</xdr:rowOff>
                  </from>
                  <to>
                    <xdr:col>5</xdr:col>
                    <xdr:colOff>25879</xdr:colOff>
                    <xdr:row>28</xdr:row>
                    <xdr:rowOff>301925</xdr:rowOff>
                  </to>
                </anchor>
              </controlPr>
            </control>
          </mc:Choice>
        </mc:AlternateContent>
        <mc:AlternateContent xmlns:mc="http://schemas.openxmlformats.org/markup-compatibility/2006">
          <mc:Choice Requires="x14">
            <control shapeId="2136" r:id="rId17" name="Drop Down 88">
              <controlPr locked="0" defaultSize="0" autoLine="0" autoPict="0">
                <anchor moveWithCells="1">
                  <from>
                    <xdr:col>0</xdr:col>
                    <xdr:colOff>0</xdr:colOff>
                    <xdr:row>29</xdr:row>
                    <xdr:rowOff>17253</xdr:rowOff>
                  </from>
                  <to>
                    <xdr:col>1</xdr:col>
                    <xdr:colOff>0</xdr:colOff>
                    <xdr:row>29</xdr:row>
                    <xdr:rowOff>301925</xdr:rowOff>
                  </to>
                </anchor>
              </controlPr>
            </control>
          </mc:Choice>
        </mc:AlternateContent>
        <mc:AlternateContent xmlns:mc="http://schemas.openxmlformats.org/markup-compatibility/2006">
          <mc:Choice Requires="x14">
            <control shapeId="2137" r:id="rId18" name="Drop Down 89">
              <controlPr locked="0" defaultSize="0" autoLine="0" autoPict="0">
                <anchor moveWithCells="1">
                  <from>
                    <xdr:col>0</xdr:col>
                    <xdr:colOff>0</xdr:colOff>
                    <xdr:row>30</xdr:row>
                    <xdr:rowOff>8626</xdr:rowOff>
                  </from>
                  <to>
                    <xdr:col>1</xdr:col>
                    <xdr:colOff>0</xdr:colOff>
                    <xdr:row>30</xdr:row>
                    <xdr:rowOff>301925</xdr:rowOff>
                  </to>
                </anchor>
              </controlPr>
            </control>
          </mc:Choice>
        </mc:AlternateContent>
        <mc:AlternateContent xmlns:mc="http://schemas.openxmlformats.org/markup-compatibility/2006">
          <mc:Choice Requires="x14">
            <control shapeId="2138" r:id="rId19" name="Drop Down 90">
              <controlPr locked="0" defaultSize="0" autoLine="0" autoPict="0">
                <anchor moveWithCells="1">
                  <from>
                    <xdr:col>0</xdr:col>
                    <xdr:colOff>0</xdr:colOff>
                    <xdr:row>31</xdr:row>
                    <xdr:rowOff>8626</xdr:rowOff>
                  </from>
                  <to>
                    <xdr:col>1</xdr:col>
                    <xdr:colOff>0</xdr:colOff>
                    <xdr:row>31</xdr:row>
                    <xdr:rowOff>301925</xdr:rowOff>
                  </to>
                </anchor>
              </controlPr>
            </control>
          </mc:Choice>
        </mc:AlternateContent>
        <mc:AlternateContent xmlns:mc="http://schemas.openxmlformats.org/markup-compatibility/2006">
          <mc:Choice Requires="x14">
            <control shapeId="2139" r:id="rId20" name="Drop Down 91">
              <controlPr locked="0" defaultSize="0" autoLine="0" autoPict="0">
                <anchor moveWithCells="1">
                  <from>
                    <xdr:col>0</xdr:col>
                    <xdr:colOff>0</xdr:colOff>
                    <xdr:row>32</xdr:row>
                    <xdr:rowOff>17253</xdr:rowOff>
                  </from>
                  <to>
                    <xdr:col>1</xdr:col>
                    <xdr:colOff>0</xdr:colOff>
                    <xdr:row>32</xdr:row>
                    <xdr:rowOff>301925</xdr:rowOff>
                  </to>
                </anchor>
              </controlPr>
            </control>
          </mc:Choice>
        </mc:AlternateContent>
        <mc:AlternateContent xmlns:mc="http://schemas.openxmlformats.org/markup-compatibility/2006">
          <mc:Choice Requires="x14">
            <control shapeId="2140" r:id="rId21" name="Drop Down 92">
              <controlPr locked="0" defaultSize="0" autoLine="0" autoPict="0">
                <anchor moveWithCells="1">
                  <from>
                    <xdr:col>1</xdr:col>
                    <xdr:colOff>0</xdr:colOff>
                    <xdr:row>49</xdr:row>
                    <xdr:rowOff>17253</xdr:rowOff>
                  </from>
                  <to>
                    <xdr:col>8</xdr:col>
                    <xdr:colOff>0</xdr:colOff>
                    <xdr:row>49</xdr:row>
                    <xdr:rowOff>301925</xdr:rowOff>
                  </to>
                </anchor>
              </controlPr>
            </control>
          </mc:Choice>
        </mc:AlternateContent>
        <mc:AlternateContent xmlns:mc="http://schemas.openxmlformats.org/markup-compatibility/2006">
          <mc:Choice Requires="x14">
            <control shapeId="2142" r:id="rId22" name="Drop Down 94">
              <controlPr locked="0" defaultSize="0" autoLine="0" autoPict="0">
                <anchor moveWithCells="1">
                  <from>
                    <xdr:col>1</xdr:col>
                    <xdr:colOff>0</xdr:colOff>
                    <xdr:row>51</xdr:row>
                    <xdr:rowOff>17253</xdr:rowOff>
                  </from>
                  <to>
                    <xdr:col>8</xdr:col>
                    <xdr:colOff>0</xdr:colOff>
                    <xdr:row>51</xdr:row>
                    <xdr:rowOff>301925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pageSetUpPr fitToPage="1"/>
  </sheetPr>
  <dimension ref="A1:H38"/>
  <sheetViews>
    <sheetView workbookViewId="0">
      <selection activeCell="A2" sqref="A2:G2"/>
    </sheetView>
  </sheetViews>
  <sheetFormatPr baseColWidth="10" defaultColWidth="11.5" defaultRowHeight="15.65" x14ac:dyDescent="0.25"/>
  <cols>
    <col min="1" max="7" width="12.625" style="1" customWidth="1"/>
    <col min="8" max="16384" width="11.5" style="1"/>
  </cols>
  <sheetData>
    <row r="1" spans="1:8" x14ac:dyDescent="0.25">
      <c r="A1" s="1" t="s">
        <v>21</v>
      </c>
      <c r="H1" s="79">
        <f>COUNTA(A2:G38)</f>
        <v>0</v>
      </c>
    </row>
    <row r="2" spans="1:8" x14ac:dyDescent="0.25">
      <c r="A2" s="150"/>
      <c r="B2" s="150"/>
      <c r="C2" s="150"/>
      <c r="D2" s="150"/>
      <c r="E2" s="150"/>
      <c r="F2" s="150"/>
      <c r="G2" s="150"/>
    </row>
    <row r="3" spans="1:8" x14ac:dyDescent="0.25">
      <c r="A3" s="150"/>
      <c r="B3" s="150"/>
      <c r="C3" s="150"/>
      <c r="D3" s="150"/>
      <c r="E3" s="150"/>
      <c r="F3" s="150"/>
      <c r="G3" s="150"/>
    </row>
    <row r="4" spans="1:8" x14ac:dyDescent="0.25">
      <c r="A4" s="150"/>
      <c r="B4" s="150"/>
      <c r="C4" s="150"/>
      <c r="D4" s="150"/>
      <c r="E4" s="150"/>
      <c r="F4" s="150"/>
      <c r="G4" s="150"/>
    </row>
    <row r="5" spans="1:8" x14ac:dyDescent="0.25">
      <c r="A5" s="150"/>
      <c r="B5" s="150"/>
      <c r="C5" s="150"/>
      <c r="D5" s="150"/>
      <c r="E5" s="150"/>
      <c r="F5" s="150"/>
      <c r="G5" s="150"/>
    </row>
    <row r="6" spans="1:8" x14ac:dyDescent="0.25">
      <c r="A6" s="150"/>
      <c r="B6" s="150"/>
      <c r="C6" s="150"/>
      <c r="D6" s="150"/>
      <c r="E6" s="150"/>
      <c r="F6" s="150"/>
      <c r="G6" s="150"/>
    </row>
    <row r="7" spans="1:8" x14ac:dyDescent="0.25">
      <c r="A7" s="150"/>
      <c r="B7" s="150"/>
      <c r="C7" s="150"/>
      <c r="D7" s="150"/>
      <c r="E7" s="150"/>
      <c r="F7" s="150"/>
      <c r="G7" s="150"/>
    </row>
    <row r="8" spans="1:8" x14ac:dyDescent="0.25">
      <c r="A8" s="150"/>
      <c r="B8" s="150"/>
      <c r="C8" s="150"/>
      <c r="D8" s="150"/>
      <c r="E8" s="150"/>
      <c r="F8" s="150"/>
      <c r="G8" s="150"/>
    </row>
    <row r="9" spans="1:8" x14ac:dyDescent="0.25">
      <c r="A9" s="150"/>
      <c r="B9" s="150"/>
      <c r="C9" s="150"/>
      <c r="D9" s="150"/>
      <c r="E9" s="150"/>
      <c r="F9" s="150"/>
      <c r="G9" s="150"/>
    </row>
    <row r="10" spans="1:8" x14ac:dyDescent="0.25">
      <c r="A10" s="150"/>
      <c r="B10" s="150"/>
      <c r="C10" s="150"/>
      <c r="D10" s="150"/>
      <c r="E10" s="150"/>
      <c r="F10" s="150"/>
      <c r="G10" s="150"/>
    </row>
    <row r="11" spans="1:8" x14ac:dyDescent="0.25">
      <c r="A11" s="150"/>
      <c r="B11" s="150"/>
      <c r="C11" s="150"/>
      <c r="D11" s="150"/>
      <c r="E11" s="150"/>
      <c r="F11" s="150"/>
      <c r="G11" s="150"/>
    </row>
    <row r="12" spans="1:8" x14ac:dyDescent="0.25">
      <c r="A12" s="150"/>
      <c r="B12" s="150"/>
      <c r="C12" s="150"/>
      <c r="D12" s="150"/>
      <c r="E12" s="150"/>
      <c r="F12" s="150"/>
      <c r="G12" s="150"/>
    </row>
    <row r="13" spans="1:8" x14ac:dyDescent="0.25">
      <c r="A13" s="150"/>
      <c r="B13" s="150"/>
      <c r="C13" s="150"/>
      <c r="D13" s="150"/>
      <c r="E13" s="150"/>
      <c r="F13" s="150"/>
      <c r="G13" s="150"/>
    </row>
    <row r="14" spans="1:8" x14ac:dyDescent="0.25">
      <c r="A14" s="150"/>
      <c r="B14" s="150"/>
      <c r="C14" s="150"/>
      <c r="D14" s="150"/>
      <c r="E14" s="150"/>
      <c r="F14" s="150"/>
      <c r="G14" s="150"/>
    </row>
    <row r="15" spans="1:8" x14ac:dyDescent="0.25">
      <c r="A15" s="150"/>
      <c r="B15" s="150"/>
      <c r="C15" s="150"/>
      <c r="D15" s="150"/>
      <c r="E15" s="150"/>
      <c r="F15" s="150"/>
      <c r="G15" s="150"/>
    </row>
    <row r="16" spans="1:8" x14ac:dyDescent="0.25">
      <c r="A16" s="150"/>
      <c r="B16" s="150"/>
      <c r="C16" s="150"/>
      <c r="D16" s="150"/>
      <c r="E16" s="150"/>
      <c r="F16" s="150"/>
      <c r="G16" s="150"/>
    </row>
    <row r="17" spans="1:7" x14ac:dyDescent="0.25">
      <c r="A17" s="150"/>
      <c r="B17" s="150"/>
      <c r="C17" s="150"/>
      <c r="D17" s="150"/>
      <c r="E17" s="150"/>
      <c r="F17" s="150"/>
      <c r="G17" s="150"/>
    </row>
    <row r="18" spans="1:7" x14ac:dyDescent="0.25">
      <c r="A18" s="150"/>
      <c r="B18" s="150"/>
      <c r="C18" s="150"/>
      <c r="D18" s="150"/>
      <c r="E18" s="150"/>
      <c r="F18" s="150"/>
      <c r="G18" s="150"/>
    </row>
    <row r="19" spans="1:7" x14ac:dyDescent="0.25">
      <c r="A19" s="150"/>
      <c r="B19" s="150"/>
      <c r="C19" s="150"/>
      <c r="D19" s="150"/>
      <c r="E19" s="150"/>
      <c r="F19" s="150"/>
      <c r="G19" s="150"/>
    </row>
    <row r="20" spans="1:7" x14ac:dyDescent="0.25">
      <c r="A20" s="150"/>
      <c r="B20" s="150"/>
      <c r="C20" s="150"/>
      <c r="D20" s="150"/>
      <c r="E20" s="150"/>
      <c r="F20" s="150"/>
      <c r="G20" s="150"/>
    </row>
    <row r="21" spans="1:7" x14ac:dyDescent="0.25">
      <c r="A21" s="150"/>
      <c r="B21" s="150"/>
      <c r="C21" s="150"/>
      <c r="D21" s="150"/>
      <c r="E21" s="150"/>
      <c r="F21" s="150"/>
      <c r="G21" s="150"/>
    </row>
    <row r="22" spans="1:7" x14ac:dyDescent="0.25">
      <c r="A22" s="150"/>
      <c r="B22" s="150"/>
      <c r="C22" s="150"/>
      <c r="D22" s="150"/>
      <c r="E22" s="150"/>
      <c r="F22" s="150"/>
      <c r="G22" s="150"/>
    </row>
    <row r="23" spans="1:7" x14ac:dyDescent="0.25">
      <c r="A23" s="150"/>
      <c r="B23" s="150"/>
      <c r="C23" s="150"/>
      <c r="D23" s="150"/>
      <c r="E23" s="150"/>
      <c r="F23" s="150"/>
      <c r="G23" s="150"/>
    </row>
    <row r="24" spans="1:7" x14ac:dyDescent="0.25">
      <c r="A24" s="150"/>
      <c r="B24" s="150"/>
      <c r="C24" s="150"/>
      <c r="D24" s="150"/>
      <c r="E24" s="150"/>
      <c r="F24" s="150"/>
      <c r="G24" s="150"/>
    </row>
    <row r="25" spans="1:7" x14ac:dyDescent="0.25">
      <c r="A25" s="150"/>
      <c r="B25" s="150"/>
      <c r="C25" s="150"/>
      <c r="D25" s="150"/>
      <c r="E25" s="150"/>
      <c r="F25" s="150"/>
      <c r="G25" s="150"/>
    </row>
    <row r="26" spans="1:7" x14ac:dyDescent="0.25">
      <c r="A26" s="150"/>
      <c r="B26" s="150"/>
      <c r="C26" s="150"/>
      <c r="D26" s="150"/>
      <c r="E26" s="150"/>
      <c r="F26" s="150"/>
      <c r="G26" s="150"/>
    </row>
    <row r="27" spans="1:7" x14ac:dyDescent="0.25">
      <c r="A27" s="150"/>
      <c r="B27" s="150"/>
      <c r="C27" s="150"/>
      <c r="D27" s="150"/>
      <c r="E27" s="150"/>
      <c r="F27" s="150"/>
      <c r="G27" s="150"/>
    </row>
    <row r="28" spans="1:7" x14ac:dyDescent="0.25">
      <c r="A28" s="150"/>
      <c r="B28" s="150"/>
      <c r="C28" s="150"/>
      <c r="D28" s="150"/>
      <c r="E28" s="150"/>
      <c r="F28" s="150"/>
      <c r="G28" s="150"/>
    </row>
    <row r="29" spans="1:7" x14ac:dyDescent="0.25">
      <c r="A29" s="150"/>
      <c r="B29" s="150"/>
      <c r="C29" s="150"/>
      <c r="D29" s="150"/>
      <c r="E29" s="150"/>
      <c r="F29" s="150"/>
      <c r="G29" s="150"/>
    </row>
    <row r="30" spans="1:7" x14ac:dyDescent="0.25">
      <c r="A30" s="150"/>
      <c r="B30" s="150"/>
      <c r="C30" s="150"/>
      <c r="D30" s="150"/>
      <c r="E30" s="150"/>
      <c r="F30" s="150"/>
      <c r="G30" s="150"/>
    </row>
    <row r="31" spans="1:7" x14ac:dyDescent="0.25">
      <c r="A31" s="150"/>
      <c r="B31" s="150"/>
      <c r="C31" s="150"/>
      <c r="D31" s="150"/>
      <c r="E31" s="150"/>
      <c r="F31" s="150"/>
      <c r="G31" s="150"/>
    </row>
    <row r="32" spans="1:7" x14ac:dyDescent="0.25">
      <c r="A32" s="150"/>
      <c r="B32" s="150"/>
      <c r="C32" s="150"/>
      <c r="D32" s="150"/>
      <c r="E32" s="150"/>
      <c r="F32" s="150"/>
      <c r="G32" s="150"/>
    </row>
    <row r="33" spans="1:7" x14ac:dyDescent="0.25">
      <c r="A33" s="150"/>
      <c r="B33" s="150"/>
      <c r="C33" s="150"/>
      <c r="D33" s="150"/>
      <c r="E33" s="150"/>
      <c r="F33" s="150"/>
      <c r="G33" s="150"/>
    </row>
    <row r="34" spans="1:7" x14ac:dyDescent="0.25">
      <c r="A34" s="150"/>
      <c r="B34" s="150"/>
      <c r="C34" s="150"/>
      <c r="D34" s="150"/>
      <c r="E34" s="150"/>
      <c r="F34" s="150"/>
      <c r="G34" s="150"/>
    </row>
    <row r="35" spans="1:7" x14ac:dyDescent="0.25">
      <c r="A35" s="150"/>
      <c r="B35" s="150"/>
      <c r="C35" s="150"/>
      <c r="D35" s="150"/>
      <c r="E35" s="150"/>
      <c r="F35" s="150"/>
      <c r="G35" s="150"/>
    </row>
    <row r="36" spans="1:7" x14ac:dyDescent="0.25">
      <c r="A36" s="150"/>
      <c r="B36" s="150"/>
      <c r="C36" s="150"/>
      <c r="D36" s="150"/>
      <c r="E36" s="150"/>
      <c r="F36" s="150"/>
      <c r="G36" s="150"/>
    </row>
    <row r="37" spans="1:7" x14ac:dyDescent="0.25">
      <c r="A37" s="150"/>
      <c r="B37" s="150"/>
      <c r="C37" s="150"/>
      <c r="D37" s="150"/>
      <c r="E37" s="150"/>
      <c r="F37" s="150"/>
      <c r="G37" s="150"/>
    </row>
    <row r="38" spans="1:7" x14ac:dyDescent="0.25">
      <c r="A38" s="150"/>
      <c r="B38" s="150"/>
      <c r="C38" s="150"/>
      <c r="D38" s="150"/>
      <c r="E38" s="150"/>
      <c r="F38" s="150"/>
      <c r="G38" s="150"/>
    </row>
  </sheetData>
  <sheetProtection password="CAA1" sheet="1" objects="1" scenarios="1"/>
  <mergeCells count="37">
    <mergeCell ref="A7:G7"/>
    <mergeCell ref="A2:G2"/>
    <mergeCell ref="A3:G3"/>
    <mergeCell ref="A4:G4"/>
    <mergeCell ref="A5:G5"/>
    <mergeCell ref="A6:G6"/>
    <mergeCell ref="A19:G19"/>
    <mergeCell ref="A8:G8"/>
    <mergeCell ref="A9:G9"/>
    <mergeCell ref="A10:G10"/>
    <mergeCell ref="A11:G11"/>
    <mergeCell ref="A12:G12"/>
    <mergeCell ref="A13:G13"/>
    <mergeCell ref="A14:G14"/>
    <mergeCell ref="A15:G15"/>
    <mergeCell ref="A16:G16"/>
    <mergeCell ref="A17:G17"/>
    <mergeCell ref="A18:G18"/>
    <mergeCell ref="A31:G31"/>
    <mergeCell ref="A20:G20"/>
    <mergeCell ref="A21:G21"/>
    <mergeCell ref="A22:G22"/>
    <mergeCell ref="A23:G23"/>
    <mergeCell ref="A24:G24"/>
    <mergeCell ref="A25:G25"/>
    <mergeCell ref="A26:G26"/>
    <mergeCell ref="A27:G27"/>
    <mergeCell ref="A28:G28"/>
    <mergeCell ref="A29:G29"/>
    <mergeCell ref="A30:G30"/>
    <mergeCell ref="A32:G32"/>
    <mergeCell ref="A33:G33"/>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9"/>
  <sheetViews>
    <sheetView workbookViewId="0">
      <selection activeCell="A2" sqref="A2:G2"/>
    </sheetView>
  </sheetViews>
  <sheetFormatPr baseColWidth="10" defaultColWidth="11.5" defaultRowHeight="15.65" x14ac:dyDescent="0.25"/>
  <cols>
    <col min="1" max="1" width="13.125" style="86" customWidth="1"/>
    <col min="2" max="2" width="55.125" style="94" customWidth="1"/>
    <col min="3" max="16384" width="11.5" style="86"/>
  </cols>
  <sheetData>
    <row r="1" spans="1:3" x14ac:dyDescent="0.25">
      <c r="A1" s="83" t="s">
        <v>188</v>
      </c>
      <c r="B1" s="84">
        <v>27</v>
      </c>
      <c r="C1" s="85">
        <f>MAX($A$3:$A$29)-1</f>
        <v>26</v>
      </c>
    </row>
    <row r="2" spans="1:3" x14ac:dyDescent="0.25">
      <c r="A2" s="87" t="s">
        <v>37</v>
      </c>
      <c r="B2" s="88" t="s">
        <v>38</v>
      </c>
      <c r="C2" s="85" t="s">
        <v>39</v>
      </c>
    </row>
    <row r="3" spans="1:3" x14ac:dyDescent="0.25">
      <c r="A3" s="86">
        <v>1</v>
      </c>
      <c r="B3" s="89" t="s">
        <v>189</v>
      </c>
      <c r="C3" s="90"/>
    </row>
    <row r="4" spans="1:3" x14ac:dyDescent="0.25">
      <c r="A4" s="86">
        <v>2</v>
      </c>
      <c r="B4" s="89" t="s">
        <v>190</v>
      </c>
      <c r="C4" s="90" t="s">
        <v>41</v>
      </c>
    </row>
    <row r="5" spans="1:3" x14ac:dyDescent="0.25">
      <c r="A5" s="86">
        <v>3</v>
      </c>
      <c r="B5" s="89" t="s">
        <v>191</v>
      </c>
      <c r="C5" s="90"/>
    </row>
    <row r="6" spans="1:3" x14ac:dyDescent="0.25">
      <c r="A6" s="86">
        <v>4</v>
      </c>
      <c r="B6" s="89" t="s">
        <v>192</v>
      </c>
      <c r="C6" s="90"/>
    </row>
    <row r="7" spans="1:3" ht="28.55" x14ac:dyDescent="0.25">
      <c r="A7" s="86">
        <v>5</v>
      </c>
      <c r="B7" s="89" t="s">
        <v>193</v>
      </c>
      <c r="C7" s="90"/>
    </row>
    <row r="8" spans="1:3" x14ac:dyDescent="0.25">
      <c r="A8" s="86">
        <v>6</v>
      </c>
      <c r="B8" s="89" t="s">
        <v>194</v>
      </c>
      <c r="C8" s="90"/>
    </row>
    <row r="9" spans="1:3" x14ac:dyDescent="0.25">
      <c r="A9" s="86">
        <v>7</v>
      </c>
      <c r="B9" s="89" t="s">
        <v>195</v>
      </c>
      <c r="C9" s="90"/>
    </row>
    <row r="10" spans="1:3" x14ac:dyDescent="0.25">
      <c r="A10" s="86">
        <v>8</v>
      </c>
      <c r="B10" s="89" t="s">
        <v>196</v>
      </c>
      <c r="C10" s="90"/>
    </row>
    <row r="11" spans="1:3" x14ac:dyDescent="0.25">
      <c r="A11" s="86">
        <v>9</v>
      </c>
      <c r="B11" s="89" t="s">
        <v>197</v>
      </c>
      <c r="C11" s="90"/>
    </row>
    <row r="12" spans="1:3" x14ac:dyDescent="0.25">
      <c r="A12" s="86">
        <v>10</v>
      </c>
      <c r="B12" s="89" t="s">
        <v>198</v>
      </c>
      <c r="C12" s="90"/>
    </row>
    <row r="13" spans="1:3" x14ac:dyDescent="0.25">
      <c r="A13" s="86">
        <v>11</v>
      </c>
      <c r="B13" s="89" t="s">
        <v>199</v>
      </c>
      <c r="C13" s="90"/>
    </row>
    <row r="14" spans="1:3" x14ac:dyDescent="0.25">
      <c r="A14" s="86">
        <v>12</v>
      </c>
      <c r="B14" s="89" t="s">
        <v>200</v>
      </c>
      <c r="C14" s="90"/>
    </row>
    <row r="15" spans="1:3" x14ac:dyDescent="0.25">
      <c r="A15" s="86">
        <v>13</v>
      </c>
      <c r="B15" s="89" t="s">
        <v>201</v>
      </c>
      <c r="C15" s="90"/>
    </row>
    <row r="16" spans="1:3" x14ac:dyDescent="0.25">
      <c r="A16" s="86">
        <v>14</v>
      </c>
      <c r="B16" s="89" t="s">
        <v>202</v>
      </c>
      <c r="C16" s="90"/>
    </row>
    <row r="17" spans="1:3" x14ac:dyDescent="0.25">
      <c r="A17" s="86">
        <v>15</v>
      </c>
      <c r="B17" s="89" t="s">
        <v>203</v>
      </c>
      <c r="C17" s="90"/>
    </row>
    <row r="18" spans="1:3" x14ac:dyDescent="0.25">
      <c r="A18" s="86">
        <v>16</v>
      </c>
      <c r="B18" s="89" t="s">
        <v>204</v>
      </c>
      <c r="C18" s="90"/>
    </row>
    <row r="19" spans="1:3" x14ac:dyDescent="0.25">
      <c r="A19" s="86">
        <v>17</v>
      </c>
      <c r="B19" s="89" t="s">
        <v>274</v>
      </c>
      <c r="C19" s="90"/>
    </row>
    <row r="20" spans="1:3" ht="28.55" x14ac:dyDescent="0.25">
      <c r="A20" s="86">
        <v>18</v>
      </c>
      <c r="B20" s="89" t="s">
        <v>205</v>
      </c>
      <c r="C20" s="90"/>
    </row>
    <row r="21" spans="1:3" x14ac:dyDescent="0.25">
      <c r="A21" s="86">
        <v>19</v>
      </c>
      <c r="B21" s="89" t="s">
        <v>206</v>
      </c>
      <c r="C21" s="90"/>
    </row>
    <row r="22" spans="1:3" ht="28.55" x14ac:dyDescent="0.25">
      <c r="A22" s="86">
        <v>20</v>
      </c>
      <c r="B22" s="89" t="s">
        <v>207</v>
      </c>
      <c r="C22" s="90"/>
    </row>
    <row r="23" spans="1:3" x14ac:dyDescent="0.25">
      <c r="A23" s="86">
        <v>21</v>
      </c>
      <c r="B23" s="89" t="s">
        <v>208</v>
      </c>
      <c r="C23" s="90"/>
    </row>
    <row r="24" spans="1:3" ht="28.55" x14ac:dyDescent="0.25">
      <c r="A24" s="86">
        <v>22</v>
      </c>
      <c r="B24" s="89" t="s">
        <v>209</v>
      </c>
      <c r="C24" s="90"/>
    </row>
    <row r="25" spans="1:3" x14ac:dyDescent="0.25">
      <c r="A25" s="86">
        <v>23</v>
      </c>
      <c r="B25" s="91" t="s">
        <v>210</v>
      </c>
      <c r="C25" s="90"/>
    </row>
    <row r="26" spans="1:3" x14ac:dyDescent="0.25">
      <c r="A26" s="86">
        <v>24</v>
      </c>
      <c r="B26" s="91" t="s">
        <v>211</v>
      </c>
      <c r="C26" s="90"/>
    </row>
    <row r="27" spans="1:3" x14ac:dyDescent="0.25">
      <c r="A27" s="86">
        <v>25</v>
      </c>
      <c r="B27" s="91" t="s">
        <v>212</v>
      </c>
      <c r="C27" s="90"/>
    </row>
    <row r="28" spans="1:3" x14ac:dyDescent="0.25">
      <c r="A28" s="86">
        <v>26</v>
      </c>
      <c r="B28" s="92" t="s">
        <v>6</v>
      </c>
      <c r="C28" s="93"/>
    </row>
    <row r="29" spans="1:3" x14ac:dyDescent="0.25">
      <c r="A29" s="86">
        <v>27</v>
      </c>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
  <sheetViews>
    <sheetView workbookViewId="0">
      <selection activeCell="A2" sqref="A2:G2"/>
    </sheetView>
  </sheetViews>
  <sheetFormatPr baseColWidth="10" defaultColWidth="11.5" defaultRowHeight="14.3" x14ac:dyDescent="0.25"/>
  <cols>
    <col min="1" max="1" width="13.125" style="96" customWidth="1"/>
    <col min="2" max="2" width="55.125" style="96" customWidth="1"/>
    <col min="3" max="16384" width="11.5" style="96"/>
  </cols>
  <sheetData>
    <row r="1" spans="1:3" x14ac:dyDescent="0.25">
      <c r="A1" s="83" t="s">
        <v>213</v>
      </c>
      <c r="B1" s="95">
        <v>21</v>
      </c>
      <c r="C1" s="83">
        <f>MAX($A$3:$A$23)-1</f>
        <v>20</v>
      </c>
    </row>
    <row r="2" spans="1:3" x14ac:dyDescent="0.25">
      <c r="A2" s="97" t="s">
        <v>37</v>
      </c>
      <c r="B2" s="97" t="s">
        <v>38</v>
      </c>
      <c r="C2" s="83" t="s">
        <v>39</v>
      </c>
    </row>
    <row r="3" spans="1:3" ht="15.65" x14ac:dyDescent="0.25">
      <c r="A3" s="86">
        <v>1</v>
      </c>
      <c r="B3" s="89" t="s">
        <v>275</v>
      </c>
      <c r="C3" s="90"/>
    </row>
    <row r="4" spans="1:3" ht="15.65" x14ac:dyDescent="0.25">
      <c r="A4" s="86">
        <v>2</v>
      </c>
      <c r="B4" s="91" t="s">
        <v>210</v>
      </c>
      <c r="C4" s="90"/>
    </row>
    <row r="5" spans="1:3" ht="15.65" x14ac:dyDescent="0.25">
      <c r="A5" s="86">
        <v>3</v>
      </c>
      <c r="B5" s="89" t="s">
        <v>191</v>
      </c>
      <c r="C5" s="90"/>
    </row>
    <row r="6" spans="1:3" ht="15.65" x14ac:dyDescent="0.25">
      <c r="A6" s="86">
        <v>4</v>
      </c>
      <c r="B6" s="89" t="s">
        <v>192</v>
      </c>
      <c r="C6" s="90"/>
    </row>
    <row r="7" spans="1:3" ht="28.55" x14ac:dyDescent="0.25">
      <c r="A7" s="86">
        <v>5</v>
      </c>
      <c r="B7" s="89" t="s">
        <v>193</v>
      </c>
      <c r="C7" s="90"/>
    </row>
    <row r="8" spans="1:3" ht="15.65" x14ac:dyDescent="0.25">
      <c r="A8" s="86">
        <v>6</v>
      </c>
      <c r="B8" s="89" t="s">
        <v>194</v>
      </c>
      <c r="C8" s="90"/>
    </row>
    <row r="9" spans="1:3" ht="15.65" x14ac:dyDescent="0.25">
      <c r="A9" s="86">
        <v>7</v>
      </c>
      <c r="B9" s="89" t="s">
        <v>195</v>
      </c>
      <c r="C9" s="90"/>
    </row>
    <row r="10" spans="1:3" ht="15.65" x14ac:dyDescent="0.25">
      <c r="A10" s="86">
        <v>8</v>
      </c>
      <c r="B10" s="89" t="s">
        <v>196</v>
      </c>
      <c r="C10" s="90"/>
    </row>
    <row r="11" spans="1:3" ht="15.65" x14ac:dyDescent="0.25">
      <c r="A11" s="86">
        <v>9</v>
      </c>
      <c r="B11" s="89" t="s">
        <v>197</v>
      </c>
      <c r="C11" s="90"/>
    </row>
    <row r="12" spans="1:3" ht="15.65" x14ac:dyDescent="0.25">
      <c r="A12" s="86">
        <v>10</v>
      </c>
      <c r="B12" s="89" t="s">
        <v>198</v>
      </c>
      <c r="C12" s="90"/>
    </row>
    <row r="13" spans="1:3" ht="15.65" x14ac:dyDescent="0.25">
      <c r="A13" s="86">
        <v>11</v>
      </c>
      <c r="B13" s="89" t="s">
        <v>199</v>
      </c>
      <c r="C13" s="90"/>
    </row>
    <row r="14" spans="1:3" ht="15.65" x14ac:dyDescent="0.25">
      <c r="A14" s="86">
        <v>12</v>
      </c>
      <c r="B14" s="89" t="s">
        <v>200</v>
      </c>
      <c r="C14" s="90"/>
    </row>
    <row r="15" spans="1:3" ht="15.65" x14ac:dyDescent="0.25">
      <c r="A15" s="86">
        <v>13</v>
      </c>
      <c r="B15" s="89" t="s">
        <v>201</v>
      </c>
      <c r="C15" s="90"/>
    </row>
    <row r="16" spans="1:3" ht="15.65" x14ac:dyDescent="0.25">
      <c r="A16" s="86">
        <v>14</v>
      </c>
      <c r="B16" s="89" t="s">
        <v>202</v>
      </c>
      <c r="C16" s="90"/>
    </row>
    <row r="17" spans="1:3" ht="15.65" x14ac:dyDescent="0.25">
      <c r="A17" s="86">
        <v>15</v>
      </c>
      <c r="B17" s="89" t="s">
        <v>203</v>
      </c>
      <c r="C17" s="90"/>
    </row>
    <row r="18" spans="1:3" ht="15.65" x14ac:dyDescent="0.25">
      <c r="A18" s="86">
        <v>16</v>
      </c>
      <c r="B18" s="89" t="s">
        <v>204</v>
      </c>
      <c r="C18" s="90"/>
    </row>
    <row r="19" spans="1:3" ht="28.55" x14ac:dyDescent="0.25">
      <c r="A19" s="86">
        <v>17</v>
      </c>
      <c r="B19" s="89" t="s">
        <v>271</v>
      </c>
      <c r="C19" s="90"/>
    </row>
    <row r="20" spans="1:3" ht="28.55" x14ac:dyDescent="0.25">
      <c r="A20" s="86">
        <v>18</v>
      </c>
      <c r="B20" s="89" t="s">
        <v>269</v>
      </c>
      <c r="C20" s="90"/>
    </row>
    <row r="21" spans="1:3" ht="15.65" x14ac:dyDescent="0.25">
      <c r="A21" s="86">
        <v>19</v>
      </c>
      <c r="B21" s="89" t="s">
        <v>270</v>
      </c>
      <c r="C21" s="90"/>
    </row>
    <row r="22" spans="1:3" ht="15.65" x14ac:dyDescent="0.25">
      <c r="A22" s="86">
        <v>20</v>
      </c>
      <c r="B22" s="92" t="s">
        <v>6</v>
      </c>
      <c r="C22" s="93"/>
    </row>
    <row r="23" spans="1:3" ht="15.65" x14ac:dyDescent="0.25">
      <c r="A23" s="86">
        <v>21</v>
      </c>
      <c r="B23" s="94"/>
      <c r="C23" s="86"/>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opLeftCell="A10" workbookViewId="0">
      <selection activeCell="A2" sqref="A2:G2"/>
    </sheetView>
  </sheetViews>
  <sheetFormatPr baseColWidth="10" defaultColWidth="11.5" defaultRowHeight="14.3" x14ac:dyDescent="0.25"/>
  <cols>
    <col min="1" max="1" width="14.25" style="100" customWidth="1"/>
    <col min="2" max="2" width="52.375" style="100" customWidth="1"/>
    <col min="3" max="16384" width="11.5" style="100"/>
  </cols>
  <sheetData>
    <row r="1" spans="1:5" ht="16.3" thickBot="1" x14ac:dyDescent="0.3">
      <c r="A1" s="98" t="s">
        <v>257</v>
      </c>
      <c r="B1" s="99">
        <v>19</v>
      </c>
      <c r="C1" s="86">
        <v>19</v>
      </c>
      <c r="D1" s="100">
        <v>19</v>
      </c>
      <c r="E1" s="100">
        <v>19</v>
      </c>
    </row>
    <row r="2" spans="1:5" ht="16.3" thickTop="1" x14ac:dyDescent="0.25">
      <c r="A2" s="101" t="s">
        <v>214</v>
      </c>
      <c r="B2" s="101" t="s">
        <v>215</v>
      </c>
      <c r="C2" s="86"/>
    </row>
    <row r="3" spans="1:5" x14ac:dyDescent="0.25">
      <c r="A3" s="100">
        <v>1</v>
      </c>
      <c r="B3" s="100" t="s">
        <v>216</v>
      </c>
    </row>
    <row r="4" spans="1:5" x14ac:dyDescent="0.25">
      <c r="A4" s="100">
        <v>2</v>
      </c>
      <c r="B4" s="100" t="s">
        <v>217</v>
      </c>
    </row>
    <row r="5" spans="1:5" x14ac:dyDescent="0.25">
      <c r="A5" s="100">
        <v>3</v>
      </c>
      <c r="B5" s="100" t="s">
        <v>218</v>
      </c>
    </row>
    <row r="6" spans="1:5" x14ac:dyDescent="0.25">
      <c r="A6" s="100">
        <v>4</v>
      </c>
      <c r="B6" s="100" t="s">
        <v>219</v>
      </c>
    </row>
    <row r="7" spans="1:5" x14ac:dyDescent="0.25">
      <c r="A7" s="100">
        <v>5</v>
      </c>
      <c r="B7" s="100" t="s">
        <v>220</v>
      </c>
    </row>
    <row r="8" spans="1:5" x14ac:dyDescent="0.25">
      <c r="A8" s="100">
        <v>6</v>
      </c>
      <c r="B8" s="100" t="s">
        <v>221</v>
      </c>
    </row>
    <row r="9" spans="1:5" x14ac:dyDescent="0.25">
      <c r="A9" s="100">
        <v>7</v>
      </c>
      <c r="B9" s="100" t="s">
        <v>222</v>
      </c>
    </row>
    <row r="10" spans="1:5" x14ac:dyDescent="0.25">
      <c r="A10" s="100">
        <v>8</v>
      </c>
      <c r="B10" s="100" t="s">
        <v>223</v>
      </c>
    </row>
    <row r="11" spans="1:5" x14ac:dyDescent="0.25">
      <c r="A11" s="100">
        <v>9</v>
      </c>
      <c r="B11" s="100" t="s">
        <v>224</v>
      </c>
    </row>
    <row r="12" spans="1:5" x14ac:dyDescent="0.25">
      <c r="A12" s="100">
        <v>10</v>
      </c>
      <c r="B12" s="100" t="s">
        <v>225</v>
      </c>
    </row>
    <row r="13" spans="1:5" x14ac:dyDescent="0.25">
      <c r="A13" s="100">
        <v>11</v>
      </c>
      <c r="B13" s="100" t="s">
        <v>226</v>
      </c>
    </row>
    <row r="14" spans="1:5" x14ac:dyDescent="0.25">
      <c r="A14" s="100">
        <v>12</v>
      </c>
      <c r="B14" s="100" t="s">
        <v>227</v>
      </c>
    </row>
    <row r="15" spans="1:5" x14ac:dyDescent="0.25">
      <c r="A15" s="100">
        <v>13</v>
      </c>
      <c r="B15" s="100" t="s">
        <v>228</v>
      </c>
    </row>
    <row r="16" spans="1:5" x14ac:dyDescent="0.25">
      <c r="A16" s="100">
        <v>14</v>
      </c>
      <c r="B16" s="100" t="s">
        <v>229</v>
      </c>
    </row>
    <row r="17" spans="1:5" x14ac:dyDescent="0.25">
      <c r="A17" s="100">
        <v>15</v>
      </c>
      <c r="B17" s="100" t="s">
        <v>230</v>
      </c>
    </row>
    <row r="18" spans="1:5" x14ac:dyDescent="0.25">
      <c r="A18" s="100">
        <v>16</v>
      </c>
      <c r="B18" s="100" t="s">
        <v>231</v>
      </c>
    </row>
    <row r="19" spans="1:5" x14ac:dyDescent="0.25">
      <c r="A19" s="100">
        <v>17</v>
      </c>
      <c r="B19" s="100" t="s">
        <v>232</v>
      </c>
    </row>
    <row r="20" spans="1:5" x14ac:dyDescent="0.25">
      <c r="A20" s="100">
        <v>18</v>
      </c>
      <c r="B20" s="100" t="s">
        <v>233</v>
      </c>
    </row>
    <row r="21" spans="1:5" x14ac:dyDescent="0.25">
      <c r="A21" s="100">
        <v>19</v>
      </c>
      <c r="B21" s="100" t="s">
        <v>234</v>
      </c>
    </row>
    <row r="27" spans="1:5" x14ac:dyDescent="0.25">
      <c r="B27" s="100" t="s">
        <v>235</v>
      </c>
    </row>
    <row r="28" spans="1:5" x14ac:dyDescent="0.25">
      <c r="B28" s="100" t="s">
        <v>236</v>
      </c>
    </row>
    <row r="31" spans="1:5" ht="16.3" thickBot="1" x14ac:dyDescent="0.3">
      <c r="A31" s="98" t="s">
        <v>256</v>
      </c>
      <c r="B31" s="99">
        <v>18</v>
      </c>
      <c r="C31" s="86">
        <v>18</v>
      </c>
      <c r="D31" s="100">
        <v>18</v>
      </c>
      <c r="E31" s="100">
        <v>18</v>
      </c>
    </row>
    <row r="32" spans="1:5" ht="16.3" thickTop="1" x14ac:dyDescent="0.25">
      <c r="A32" s="101" t="s">
        <v>214</v>
      </c>
      <c r="B32" s="101" t="s">
        <v>215</v>
      </c>
      <c r="C32" s="86"/>
    </row>
    <row r="33" spans="1:2" x14ac:dyDescent="0.25">
      <c r="A33" s="100">
        <v>1</v>
      </c>
      <c r="B33" s="100" t="s">
        <v>216</v>
      </c>
    </row>
    <row r="34" spans="1:2" x14ac:dyDescent="0.25">
      <c r="A34" s="100">
        <v>2</v>
      </c>
      <c r="B34" s="100" t="s">
        <v>217</v>
      </c>
    </row>
    <row r="35" spans="1:2" x14ac:dyDescent="0.25">
      <c r="A35" s="100">
        <v>3</v>
      </c>
      <c r="B35" s="100" t="s">
        <v>218</v>
      </c>
    </row>
    <row r="36" spans="1:2" x14ac:dyDescent="0.25">
      <c r="A36" s="100">
        <v>4</v>
      </c>
      <c r="B36" s="100" t="s">
        <v>219</v>
      </c>
    </row>
    <row r="37" spans="1:2" x14ac:dyDescent="0.25">
      <c r="A37" s="100">
        <v>5</v>
      </c>
      <c r="B37" s="100" t="s">
        <v>220</v>
      </c>
    </row>
    <row r="38" spans="1:2" x14ac:dyDescent="0.25">
      <c r="A38" s="100">
        <v>6</v>
      </c>
      <c r="B38" s="100" t="s">
        <v>221</v>
      </c>
    </row>
    <row r="39" spans="1:2" x14ac:dyDescent="0.25">
      <c r="A39" s="100">
        <v>7</v>
      </c>
      <c r="B39" s="100" t="s">
        <v>222</v>
      </c>
    </row>
    <row r="40" spans="1:2" x14ac:dyDescent="0.25">
      <c r="A40" s="100">
        <v>8</v>
      </c>
      <c r="B40" s="100" t="s">
        <v>223</v>
      </c>
    </row>
    <row r="41" spans="1:2" x14ac:dyDescent="0.25">
      <c r="A41" s="100">
        <v>9</v>
      </c>
      <c r="B41" s="100" t="s">
        <v>224</v>
      </c>
    </row>
    <row r="42" spans="1:2" x14ac:dyDescent="0.25">
      <c r="A42" s="100">
        <v>10</v>
      </c>
      <c r="B42" s="100" t="s">
        <v>225</v>
      </c>
    </row>
    <row r="43" spans="1:2" x14ac:dyDescent="0.25">
      <c r="A43" s="100">
        <v>11</v>
      </c>
      <c r="B43" s="100" t="s">
        <v>226</v>
      </c>
    </row>
    <row r="44" spans="1:2" x14ac:dyDescent="0.25">
      <c r="A44" s="100">
        <v>12</v>
      </c>
      <c r="B44" s="100" t="s">
        <v>227</v>
      </c>
    </row>
    <row r="45" spans="1:2" x14ac:dyDescent="0.25">
      <c r="A45" s="100">
        <v>13</v>
      </c>
      <c r="B45" s="100" t="s">
        <v>228</v>
      </c>
    </row>
    <row r="46" spans="1:2" x14ac:dyDescent="0.25">
      <c r="A46" s="100">
        <v>14</v>
      </c>
      <c r="B46" s="100" t="s">
        <v>229</v>
      </c>
    </row>
    <row r="47" spans="1:2" x14ac:dyDescent="0.25">
      <c r="A47" s="100">
        <v>15</v>
      </c>
      <c r="B47" s="100" t="s">
        <v>230</v>
      </c>
    </row>
    <row r="48" spans="1:2" x14ac:dyDescent="0.25">
      <c r="A48" s="100">
        <v>16</v>
      </c>
      <c r="B48" s="100" t="s">
        <v>231</v>
      </c>
    </row>
    <row r="49" spans="1:2" x14ac:dyDescent="0.25">
      <c r="A49" s="100">
        <v>17</v>
      </c>
      <c r="B49" s="100" t="s">
        <v>232</v>
      </c>
    </row>
    <row r="50" spans="1:2" x14ac:dyDescent="0.25">
      <c r="A50" s="100">
        <v>18</v>
      </c>
      <c r="B50" s="100" t="s">
        <v>237</v>
      </c>
    </row>
  </sheetData>
  <pageMargins left="0.78740157499999996" right="0.78740157499999996" top="0.984251969" bottom="0.984251969" header="0.4921259845" footer="0.4921259845"/>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C20"/>
  <sheetViews>
    <sheetView workbookViewId="0">
      <selection activeCell="A2" sqref="A2:G2"/>
    </sheetView>
  </sheetViews>
  <sheetFormatPr baseColWidth="10" defaultColWidth="11.5" defaultRowHeight="15.65" x14ac:dyDescent="0.25"/>
  <cols>
    <col min="1" max="1" width="24.5" style="23" customWidth="1"/>
    <col min="2" max="2" width="56.875" style="35" customWidth="1"/>
    <col min="3" max="16384" width="11.5" style="23"/>
  </cols>
  <sheetData>
    <row r="1" spans="1:3" ht="16.3" thickBot="1" x14ac:dyDescent="0.3">
      <c r="A1" s="60" t="s">
        <v>45</v>
      </c>
      <c r="B1" s="57">
        <v>18</v>
      </c>
      <c r="C1" s="23">
        <f>MAX($A$3:$A$20)-1</f>
        <v>17</v>
      </c>
    </row>
    <row r="2" spans="1:3" ht="16.3" thickTop="1" x14ac:dyDescent="0.25">
      <c r="A2" s="60"/>
      <c r="B2" s="58" t="s">
        <v>38</v>
      </c>
      <c r="C2" s="23" t="s">
        <v>40</v>
      </c>
    </row>
    <row r="3" spans="1:3" x14ac:dyDescent="0.25">
      <c r="A3" s="60">
        <v>1</v>
      </c>
      <c r="B3" s="59" t="s">
        <v>50</v>
      </c>
      <c r="C3" s="31"/>
    </row>
    <row r="4" spans="1:3" x14ac:dyDescent="0.25">
      <c r="A4" s="60">
        <v>2</v>
      </c>
      <c r="B4" s="59" t="s">
        <v>51</v>
      </c>
      <c r="C4" s="31" t="s">
        <v>41</v>
      </c>
    </row>
    <row r="5" spans="1:3" x14ac:dyDescent="0.25">
      <c r="A5" s="60">
        <v>3</v>
      </c>
      <c r="B5" s="59" t="s">
        <v>48</v>
      </c>
      <c r="C5" s="31"/>
    </row>
    <row r="6" spans="1:3" x14ac:dyDescent="0.25">
      <c r="A6" s="60">
        <v>4</v>
      </c>
      <c r="B6" s="59" t="s">
        <v>52</v>
      </c>
      <c r="C6" s="31"/>
    </row>
    <row r="7" spans="1:3" x14ac:dyDescent="0.25">
      <c r="A7" s="60">
        <v>5</v>
      </c>
      <c r="B7" s="59" t="s">
        <v>53</v>
      </c>
      <c r="C7" s="31"/>
    </row>
    <row r="8" spans="1:3" x14ac:dyDescent="0.25">
      <c r="A8" s="60">
        <v>6</v>
      </c>
      <c r="B8" s="59" t="s">
        <v>54</v>
      </c>
      <c r="C8" s="31" t="s">
        <v>41</v>
      </c>
    </row>
    <row r="9" spans="1:3" x14ac:dyDescent="0.25">
      <c r="A9" s="60">
        <v>7</v>
      </c>
      <c r="B9" s="59" t="s">
        <v>55</v>
      </c>
      <c r="C9" s="31"/>
    </row>
    <row r="10" spans="1:3" x14ac:dyDescent="0.25">
      <c r="A10" s="60">
        <v>8</v>
      </c>
      <c r="B10" s="59" t="s">
        <v>56</v>
      </c>
      <c r="C10" s="31" t="s">
        <v>41</v>
      </c>
    </row>
    <row r="11" spans="1:3" ht="27.2" x14ac:dyDescent="0.25">
      <c r="A11" s="60">
        <v>9</v>
      </c>
      <c r="B11" s="59" t="s">
        <v>64</v>
      </c>
      <c r="C11" s="31"/>
    </row>
    <row r="12" spans="1:3" ht="27.2" x14ac:dyDescent="0.25">
      <c r="A12" s="60">
        <v>10</v>
      </c>
      <c r="B12" s="59" t="s">
        <v>65</v>
      </c>
      <c r="C12" s="31"/>
    </row>
    <row r="13" spans="1:3" ht="27.2" x14ac:dyDescent="0.25">
      <c r="A13" s="60">
        <v>11</v>
      </c>
      <c r="B13" s="59" t="s">
        <v>66</v>
      </c>
      <c r="C13" s="31"/>
    </row>
    <row r="14" spans="1:3" x14ac:dyDescent="0.25">
      <c r="A14" s="60">
        <v>12</v>
      </c>
      <c r="B14" s="59" t="s">
        <v>68</v>
      </c>
      <c r="C14" s="31"/>
    </row>
    <row r="15" spans="1:3" x14ac:dyDescent="0.25">
      <c r="A15" s="60">
        <v>13</v>
      </c>
      <c r="B15" s="59" t="s">
        <v>171</v>
      </c>
      <c r="C15" s="31"/>
    </row>
    <row r="16" spans="1:3" x14ac:dyDescent="0.25">
      <c r="A16" s="60">
        <v>14</v>
      </c>
      <c r="B16" s="59" t="s">
        <v>180</v>
      </c>
      <c r="C16" s="26"/>
    </row>
    <row r="17" spans="1:3" x14ac:dyDescent="0.25">
      <c r="A17" s="60">
        <v>15</v>
      </c>
      <c r="B17" s="59" t="s">
        <v>172</v>
      </c>
      <c r="C17" s="26"/>
    </row>
    <row r="18" spans="1:3" x14ac:dyDescent="0.25">
      <c r="A18" s="60">
        <v>16</v>
      </c>
      <c r="B18" s="59" t="s">
        <v>262</v>
      </c>
      <c r="C18" s="26"/>
    </row>
    <row r="19" spans="1:3" x14ac:dyDescent="0.25">
      <c r="A19" s="60">
        <v>17</v>
      </c>
      <c r="B19" s="59" t="s">
        <v>6</v>
      </c>
      <c r="C19" s="26"/>
    </row>
    <row r="20" spans="1:3" x14ac:dyDescent="0.25">
      <c r="A20" s="60">
        <v>18</v>
      </c>
      <c r="B20" s="59"/>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C25"/>
  <sheetViews>
    <sheetView workbookViewId="0">
      <selection activeCell="A2" sqref="A2:G2"/>
    </sheetView>
  </sheetViews>
  <sheetFormatPr baseColWidth="10" defaultColWidth="11.5" defaultRowHeight="15.65" x14ac:dyDescent="0.25"/>
  <cols>
    <col min="1" max="1" width="13.125" style="61" customWidth="1"/>
    <col min="2" max="2" width="62.875" style="61" customWidth="1"/>
    <col min="3" max="16384" width="11.5" style="61"/>
  </cols>
  <sheetData>
    <row r="1" spans="1:3" ht="16.3" thickBot="1" x14ac:dyDescent="0.3">
      <c r="A1" s="61" t="s">
        <v>46</v>
      </c>
      <c r="B1" s="62">
        <v>22</v>
      </c>
      <c r="C1" s="61">
        <f>MAX($A$3:$A$25)-1</f>
        <v>21</v>
      </c>
    </row>
    <row r="2" spans="1:3" ht="16.3" thickTop="1" x14ac:dyDescent="0.25">
      <c r="A2" s="63" t="s">
        <v>37</v>
      </c>
      <c r="B2" s="63" t="s">
        <v>38</v>
      </c>
      <c r="C2" s="61" t="s">
        <v>39</v>
      </c>
    </row>
    <row r="3" spans="1:3" x14ac:dyDescent="0.25">
      <c r="A3" s="64">
        <v>1</v>
      </c>
      <c r="B3" s="59" t="s">
        <v>50</v>
      </c>
      <c r="C3" s="59"/>
    </row>
    <row r="4" spans="1:3" x14ac:dyDescent="0.25">
      <c r="A4" s="64">
        <v>2</v>
      </c>
      <c r="B4" s="59" t="s">
        <v>51</v>
      </c>
      <c r="C4" s="59" t="s">
        <v>41</v>
      </c>
    </row>
    <row r="5" spans="1:3" x14ac:dyDescent="0.25">
      <c r="A5" s="64">
        <v>3</v>
      </c>
      <c r="B5" s="59" t="s">
        <v>58</v>
      </c>
      <c r="C5" s="59"/>
    </row>
    <row r="6" spans="1:3" x14ac:dyDescent="0.25">
      <c r="A6" s="64">
        <v>4</v>
      </c>
      <c r="B6" s="59" t="s">
        <v>61</v>
      </c>
      <c r="C6" s="59" t="s">
        <v>41</v>
      </c>
    </row>
    <row r="7" spans="1:3" x14ac:dyDescent="0.25">
      <c r="A7" s="64">
        <v>5</v>
      </c>
      <c r="B7" s="59" t="s">
        <v>59</v>
      </c>
      <c r="C7" s="59"/>
    </row>
    <row r="8" spans="1:3" x14ac:dyDescent="0.25">
      <c r="A8" s="64">
        <v>6</v>
      </c>
      <c r="B8" s="59" t="s">
        <v>62</v>
      </c>
      <c r="C8" s="59" t="s">
        <v>41</v>
      </c>
    </row>
    <row r="9" spans="1:3" x14ac:dyDescent="0.25">
      <c r="A9" s="64">
        <v>7</v>
      </c>
      <c r="B9" s="59" t="s">
        <v>60</v>
      </c>
      <c r="C9" s="59"/>
    </row>
    <row r="10" spans="1:3" ht="27.2" x14ac:dyDescent="0.25">
      <c r="A10" s="64">
        <v>8</v>
      </c>
      <c r="B10" s="59" t="s">
        <v>63</v>
      </c>
      <c r="C10" s="59" t="s">
        <v>41</v>
      </c>
    </row>
    <row r="11" spans="1:3" x14ac:dyDescent="0.25">
      <c r="A11" s="64">
        <v>9</v>
      </c>
      <c r="B11" s="59" t="s">
        <v>48</v>
      </c>
      <c r="C11" s="59"/>
    </row>
    <row r="12" spans="1:3" x14ac:dyDescent="0.25">
      <c r="A12" s="64">
        <v>10</v>
      </c>
      <c r="B12" s="59" t="s">
        <v>57</v>
      </c>
      <c r="C12" s="59"/>
    </row>
    <row r="13" spans="1:3" x14ac:dyDescent="0.25">
      <c r="A13" s="64">
        <v>11</v>
      </c>
      <c r="B13" s="59" t="s">
        <v>49</v>
      </c>
      <c r="C13" s="59"/>
    </row>
    <row r="14" spans="1:3" x14ac:dyDescent="0.25">
      <c r="A14" s="64">
        <v>12</v>
      </c>
      <c r="B14" s="59" t="s">
        <v>69</v>
      </c>
      <c r="C14" s="59"/>
    </row>
    <row r="15" spans="1:3" x14ac:dyDescent="0.25">
      <c r="A15" s="64">
        <v>13</v>
      </c>
      <c r="B15" s="59" t="s">
        <v>70</v>
      </c>
      <c r="C15" s="59"/>
    </row>
    <row r="16" spans="1:3" x14ac:dyDescent="0.25">
      <c r="A16" s="64">
        <v>14</v>
      </c>
      <c r="B16" s="59" t="s">
        <v>71</v>
      </c>
      <c r="C16" s="59"/>
    </row>
    <row r="17" spans="1:3" x14ac:dyDescent="0.25">
      <c r="A17" s="64">
        <v>15</v>
      </c>
      <c r="B17" s="59" t="s">
        <v>72</v>
      </c>
      <c r="C17" s="59"/>
    </row>
    <row r="18" spans="1:3" x14ac:dyDescent="0.25">
      <c r="A18" s="64">
        <v>16</v>
      </c>
      <c r="B18" s="59" t="s">
        <v>121</v>
      </c>
      <c r="C18" s="59"/>
    </row>
    <row r="19" spans="1:3" x14ac:dyDescent="0.25">
      <c r="A19" s="64">
        <v>17</v>
      </c>
      <c r="B19" s="59" t="s">
        <v>183</v>
      </c>
      <c r="C19" s="59"/>
    </row>
    <row r="20" spans="1:3" x14ac:dyDescent="0.25">
      <c r="A20" s="64">
        <v>18</v>
      </c>
      <c r="B20" s="59" t="s">
        <v>263</v>
      </c>
      <c r="C20" s="59"/>
    </row>
    <row r="21" spans="1:3" x14ac:dyDescent="0.25">
      <c r="A21" s="64">
        <v>19</v>
      </c>
      <c r="B21" s="59" t="s">
        <v>142</v>
      </c>
      <c r="C21" s="59"/>
    </row>
    <row r="22" spans="1:3" x14ac:dyDescent="0.25">
      <c r="A22" s="64">
        <v>20</v>
      </c>
      <c r="B22" s="59" t="s">
        <v>264</v>
      </c>
      <c r="C22" s="59"/>
    </row>
    <row r="23" spans="1:3" x14ac:dyDescent="0.25">
      <c r="A23" s="64">
        <v>21</v>
      </c>
      <c r="B23" s="59" t="s">
        <v>6</v>
      </c>
      <c r="C23" s="59"/>
    </row>
    <row r="24" spans="1:3" x14ac:dyDescent="0.25">
      <c r="A24" s="64">
        <v>22</v>
      </c>
    </row>
    <row r="25" spans="1:3" x14ac:dyDescent="0.25">
      <c r="A25" s="64"/>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dimension ref="A1:C13"/>
  <sheetViews>
    <sheetView workbookViewId="0">
      <selection activeCell="A2" sqref="A2:G2"/>
    </sheetView>
  </sheetViews>
  <sheetFormatPr baseColWidth="10" defaultColWidth="11.5" defaultRowHeight="15.65" x14ac:dyDescent="0.25"/>
  <cols>
    <col min="1" max="1" width="13.125" style="61" customWidth="1"/>
    <col min="2" max="2" width="55.125" style="61" customWidth="1"/>
    <col min="3" max="16384" width="11.5" style="61"/>
  </cols>
  <sheetData>
    <row r="1" spans="1:3" ht="16.3" thickBot="1" x14ac:dyDescent="0.3">
      <c r="A1" s="61" t="s">
        <v>125</v>
      </c>
      <c r="B1" s="62">
        <v>11</v>
      </c>
      <c r="C1" s="61">
        <f>MAX($A$3:$A$13)-1</f>
        <v>10</v>
      </c>
    </row>
    <row r="2" spans="1:3" ht="16.3" thickTop="1" x14ac:dyDescent="0.25">
      <c r="A2" s="63" t="s">
        <v>37</v>
      </c>
      <c r="B2" s="63" t="s">
        <v>38</v>
      </c>
      <c r="C2" s="61" t="s">
        <v>39</v>
      </c>
    </row>
    <row r="3" spans="1:3" x14ac:dyDescent="0.25">
      <c r="A3" s="59">
        <v>1</v>
      </c>
      <c r="B3" s="70" t="s">
        <v>140</v>
      </c>
      <c r="C3" s="65"/>
    </row>
    <row r="4" spans="1:3" x14ac:dyDescent="0.25">
      <c r="A4" s="59">
        <v>2</v>
      </c>
      <c r="B4" s="70" t="s">
        <v>141</v>
      </c>
      <c r="C4" s="66" t="s">
        <v>41</v>
      </c>
    </row>
    <row r="5" spans="1:3" ht="28.55" x14ac:dyDescent="0.25">
      <c r="A5" s="59">
        <v>3</v>
      </c>
      <c r="B5" s="70" t="s">
        <v>144</v>
      </c>
      <c r="C5" s="66"/>
    </row>
    <row r="6" spans="1:3" x14ac:dyDescent="0.25">
      <c r="A6" s="59">
        <v>4</v>
      </c>
      <c r="B6" s="70" t="s">
        <v>142</v>
      </c>
      <c r="C6" s="29"/>
    </row>
    <row r="7" spans="1:3" x14ac:dyDescent="0.25">
      <c r="A7" s="59">
        <v>5</v>
      </c>
      <c r="B7" s="70" t="s">
        <v>145</v>
      </c>
      <c r="C7" s="29"/>
    </row>
    <row r="8" spans="1:3" x14ac:dyDescent="0.25">
      <c r="A8" s="59">
        <v>6</v>
      </c>
      <c r="B8" s="70" t="s">
        <v>143</v>
      </c>
      <c r="C8" s="29"/>
    </row>
    <row r="9" spans="1:3" x14ac:dyDescent="0.25">
      <c r="A9" s="59">
        <v>7</v>
      </c>
      <c r="B9" s="70" t="s">
        <v>181</v>
      </c>
      <c r="C9" s="29"/>
    </row>
    <row r="10" spans="1:3" x14ac:dyDescent="0.25">
      <c r="A10" s="59">
        <v>8</v>
      </c>
      <c r="B10" s="70" t="s">
        <v>184</v>
      </c>
      <c r="C10" s="29"/>
    </row>
    <row r="11" spans="1:3" x14ac:dyDescent="0.25">
      <c r="A11" s="59">
        <v>9</v>
      </c>
      <c r="B11" s="70" t="s">
        <v>265</v>
      </c>
      <c r="C11" s="29"/>
    </row>
    <row r="12" spans="1:3" x14ac:dyDescent="0.25">
      <c r="A12" s="59">
        <v>10</v>
      </c>
      <c r="B12" s="59" t="s">
        <v>67</v>
      </c>
    </row>
    <row r="13" spans="1:3" x14ac:dyDescent="0.25">
      <c r="A13" s="59">
        <v>11</v>
      </c>
      <c r="B13" s="59"/>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E29"/>
  <sheetViews>
    <sheetView workbookViewId="0">
      <selection activeCell="A2" sqref="A2:G2"/>
    </sheetView>
  </sheetViews>
  <sheetFormatPr baseColWidth="10" defaultColWidth="11.5" defaultRowHeight="15.65" x14ac:dyDescent="0.25"/>
  <cols>
    <col min="1" max="1" width="13.125" style="61" customWidth="1"/>
    <col min="2" max="2" width="55.125" style="61" customWidth="1"/>
    <col min="3" max="16384" width="11.5" style="61"/>
  </cols>
  <sheetData>
    <row r="1" spans="1:5" ht="16.3" thickBot="1" x14ac:dyDescent="0.3">
      <c r="A1" s="61" t="s">
        <v>129</v>
      </c>
      <c r="B1" s="62">
        <v>27</v>
      </c>
      <c r="C1" s="61">
        <f>MAX($A$3:$A$29)-1</f>
        <v>26</v>
      </c>
      <c r="D1" s="61">
        <v>27</v>
      </c>
      <c r="E1" s="61">
        <v>27</v>
      </c>
    </row>
    <row r="2" spans="1:5" ht="16.3" thickTop="1" x14ac:dyDescent="0.25">
      <c r="A2" s="63" t="s">
        <v>37</v>
      </c>
      <c r="B2" s="63" t="s">
        <v>38</v>
      </c>
      <c r="D2" s="61" t="s">
        <v>165</v>
      </c>
      <c r="E2" s="61" t="s">
        <v>166</v>
      </c>
    </row>
    <row r="3" spans="1:5" x14ac:dyDescent="0.25">
      <c r="A3" s="80">
        <v>1</v>
      </c>
      <c r="B3" s="31" t="s">
        <v>154</v>
      </c>
      <c r="C3" s="71"/>
    </row>
    <row r="4" spans="1:5" x14ac:dyDescent="0.25">
      <c r="A4" s="80">
        <v>2</v>
      </c>
      <c r="B4" s="31" t="s">
        <v>155</v>
      </c>
      <c r="C4" s="72" t="s">
        <v>41</v>
      </c>
    </row>
    <row r="5" spans="1:5" x14ac:dyDescent="0.25">
      <c r="A5" s="80">
        <v>3</v>
      </c>
      <c r="B5" s="31" t="s">
        <v>130</v>
      </c>
      <c r="C5" s="72"/>
    </row>
    <row r="6" spans="1:5" x14ac:dyDescent="0.25">
      <c r="A6" s="80">
        <v>4</v>
      </c>
      <c r="B6" s="31" t="s">
        <v>131</v>
      </c>
      <c r="C6" s="72" t="s">
        <v>41</v>
      </c>
    </row>
    <row r="7" spans="1:5" ht="27.2" x14ac:dyDescent="0.25">
      <c r="A7" s="80">
        <v>5</v>
      </c>
      <c r="B7" s="31" t="s">
        <v>132</v>
      </c>
      <c r="C7" s="72"/>
    </row>
    <row r="8" spans="1:5" ht="27.2" x14ac:dyDescent="0.25">
      <c r="A8" s="80">
        <v>6</v>
      </c>
      <c r="B8" s="31" t="s">
        <v>156</v>
      </c>
      <c r="C8" s="72"/>
    </row>
    <row r="9" spans="1:5" ht="27.2" x14ac:dyDescent="0.25">
      <c r="A9" s="80">
        <v>7</v>
      </c>
      <c r="B9" s="31" t="s">
        <v>157</v>
      </c>
      <c r="C9" s="72"/>
    </row>
    <row r="10" spans="1:5" x14ac:dyDescent="0.25">
      <c r="A10" s="80">
        <v>8</v>
      </c>
      <c r="B10" s="31" t="s">
        <v>133</v>
      </c>
      <c r="C10" s="72"/>
    </row>
    <row r="11" spans="1:5" x14ac:dyDescent="0.25">
      <c r="A11" s="80">
        <v>9</v>
      </c>
      <c r="B11" s="31" t="s">
        <v>134</v>
      </c>
      <c r="C11" s="72"/>
    </row>
    <row r="12" spans="1:5" x14ac:dyDescent="0.25">
      <c r="A12" s="80">
        <v>10</v>
      </c>
      <c r="B12" s="31" t="s">
        <v>135</v>
      </c>
      <c r="C12" s="72"/>
    </row>
    <row r="13" spans="1:5" x14ac:dyDescent="0.25">
      <c r="A13" s="80">
        <v>11</v>
      </c>
      <c r="B13" s="31" t="s">
        <v>136</v>
      </c>
      <c r="C13" s="72"/>
    </row>
    <row r="14" spans="1:5" x14ac:dyDescent="0.25">
      <c r="A14" s="80">
        <v>12</v>
      </c>
      <c r="B14" s="31" t="s">
        <v>158</v>
      </c>
      <c r="C14" s="72"/>
    </row>
    <row r="15" spans="1:5" ht="27.2" x14ac:dyDescent="0.25">
      <c r="A15" s="80">
        <v>13</v>
      </c>
      <c r="B15" s="31" t="s">
        <v>159</v>
      </c>
      <c r="C15" s="72"/>
    </row>
    <row r="16" spans="1:5" x14ac:dyDescent="0.25">
      <c r="A16" s="80">
        <v>14</v>
      </c>
      <c r="B16" s="31" t="s">
        <v>160</v>
      </c>
      <c r="C16" s="72"/>
    </row>
    <row r="17" spans="1:3" x14ac:dyDescent="0.25">
      <c r="A17" s="80">
        <v>15</v>
      </c>
      <c r="B17" s="31" t="s">
        <v>137</v>
      </c>
      <c r="C17" s="72"/>
    </row>
    <row r="18" spans="1:3" x14ac:dyDescent="0.25">
      <c r="A18" s="80">
        <v>16</v>
      </c>
      <c r="B18" s="31" t="s">
        <v>138</v>
      </c>
      <c r="C18" s="72"/>
    </row>
    <row r="19" spans="1:3" x14ac:dyDescent="0.25">
      <c r="A19" s="80">
        <v>17</v>
      </c>
      <c r="B19" s="31" t="s">
        <v>139</v>
      </c>
      <c r="C19" s="72"/>
    </row>
    <row r="20" spans="1:3" x14ac:dyDescent="0.25">
      <c r="A20" s="80">
        <v>18</v>
      </c>
      <c r="B20" s="31" t="s">
        <v>161</v>
      </c>
      <c r="C20" s="72"/>
    </row>
    <row r="21" spans="1:3" x14ac:dyDescent="0.25">
      <c r="A21" s="80">
        <v>19</v>
      </c>
      <c r="B21" s="31" t="s">
        <v>162</v>
      </c>
      <c r="C21" s="72"/>
    </row>
    <row r="22" spans="1:3" x14ac:dyDescent="0.25">
      <c r="A22" s="80">
        <v>20</v>
      </c>
      <c r="B22" s="31" t="s">
        <v>163</v>
      </c>
      <c r="C22" s="72"/>
    </row>
    <row r="23" spans="1:3" x14ac:dyDescent="0.25">
      <c r="A23" s="80">
        <v>21</v>
      </c>
      <c r="B23" s="31" t="s">
        <v>164</v>
      </c>
      <c r="C23" s="72"/>
    </row>
    <row r="24" spans="1:3" x14ac:dyDescent="0.25">
      <c r="A24" s="80">
        <v>22</v>
      </c>
      <c r="B24" s="31" t="s">
        <v>173</v>
      </c>
      <c r="C24" s="72"/>
    </row>
    <row r="25" spans="1:3" x14ac:dyDescent="0.25">
      <c r="A25" s="80">
        <v>23</v>
      </c>
      <c r="B25" s="31" t="s">
        <v>174</v>
      </c>
      <c r="C25" s="72"/>
    </row>
    <row r="26" spans="1:3" x14ac:dyDescent="0.25">
      <c r="A26" s="80">
        <v>24</v>
      </c>
      <c r="B26" s="31" t="s">
        <v>175</v>
      </c>
      <c r="C26" s="72"/>
    </row>
    <row r="27" spans="1:3" x14ac:dyDescent="0.25">
      <c r="A27" s="80">
        <v>25</v>
      </c>
      <c r="B27" s="31" t="s">
        <v>182</v>
      </c>
      <c r="C27" s="72"/>
    </row>
    <row r="28" spans="1:3" x14ac:dyDescent="0.25">
      <c r="A28" s="80">
        <v>26</v>
      </c>
      <c r="B28" s="31" t="s">
        <v>67</v>
      </c>
      <c r="C28" s="23"/>
    </row>
    <row r="29" spans="1:3" x14ac:dyDescent="0.25">
      <c r="A29" s="80">
        <v>27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C9"/>
  <sheetViews>
    <sheetView workbookViewId="0">
      <selection activeCell="A2" sqref="A2:G2"/>
    </sheetView>
  </sheetViews>
  <sheetFormatPr baseColWidth="10" defaultColWidth="11.5" defaultRowHeight="15.65" x14ac:dyDescent="0.25"/>
  <cols>
    <col min="1" max="1" width="19.5" style="23" customWidth="1"/>
    <col min="2" max="2" width="55.125" style="22" customWidth="1"/>
    <col min="3" max="16384" width="11.5" style="23"/>
  </cols>
  <sheetData>
    <row r="1" spans="1:3" ht="16.3" thickBot="1" x14ac:dyDescent="0.3">
      <c r="A1" s="28" t="s">
        <v>187</v>
      </c>
      <c r="B1" s="30">
        <v>4</v>
      </c>
      <c r="C1" s="23">
        <f>MAX($A$3:$A$9)-1</f>
        <v>6</v>
      </c>
    </row>
    <row r="2" spans="1:3" ht="16.3" thickTop="1" x14ac:dyDescent="0.25">
      <c r="A2" s="27" t="s">
        <v>37</v>
      </c>
      <c r="B2" s="24" t="s">
        <v>38</v>
      </c>
      <c r="C2" s="23" t="s">
        <v>39</v>
      </c>
    </row>
    <row r="3" spans="1:3" x14ac:dyDescent="0.25">
      <c r="A3" s="25">
        <v>1</v>
      </c>
      <c r="B3" s="31" t="s">
        <v>242</v>
      </c>
      <c r="C3" s="26"/>
    </row>
    <row r="4" spans="1:3" x14ac:dyDescent="0.25">
      <c r="A4" s="25">
        <v>2</v>
      </c>
      <c r="B4" s="31" t="s">
        <v>243</v>
      </c>
      <c r="C4" s="26"/>
    </row>
    <row r="5" spans="1:3" x14ac:dyDescent="0.25">
      <c r="A5" s="25">
        <v>3</v>
      </c>
      <c r="B5" s="31" t="s">
        <v>266</v>
      </c>
      <c r="C5" s="26"/>
    </row>
    <row r="6" spans="1:3" x14ac:dyDescent="0.25">
      <c r="A6" s="25">
        <v>4</v>
      </c>
      <c r="B6" s="31" t="s">
        <v>267</v>
      </c>
      <c r="C6" s="26"/>
    </row>
    <row r="7" spans="1:3" x14ac:dyDescent="0.25">
      <c r="A7" s="25">
        <v>5</v>
      </c>
      <c r="B7" s="31" t="s">
        <v>268</v>
      </c>
      <c r="C7" s="26"/>
    </row>
    <row r="8" spans="1:3" x14ac:dyDescent="0.25">
      <c r="A8" s="25">
        <v>6</v>
      </c>
      <c r="B8" s="31" t="s">
        <v>6</v>
      </c>
      <c r="C8" s="26"/>
    </row>
    <row r="9" spans="1:3" x14ac:dyDescent="0.25">
      <c r="A9" s="25">
        <v>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2" sqref="A2:G2"/>
    </sheetView>
  </sheetViews>
  <sheetFormatPr baseColWidth="10" defaultColWidth="11.5" defaultRowHeight="15.65" x14ac:dyDescent="0.25"/>
  <cols>
    <col min="1" max="1" width="19.5" style="23" customWidth="1"/>
    <col min="2" max="2" width="55.125" style="22" customWidth="1"/>
    <col min="3" max="16384" width="11.5" style="23"/>
  </cols>
  <sheetData>
    <row r="1" spans="1:3" ht="16.3" thickBot="1" x14ac:dyDescent="0.3">
      <c r="A1" s="28" t="s">
        <v>169</v>
      </c>
      <c r="B1" s="30">
        <v>8</v>
      </c>
      <c r="C1" s="23">
        <f>MAX($A$3:$A$10)-1</f>
        <v>7</v>
      </c>
    </row>
    <row r="2" spans="1:3" ht="16.3" thickTop="1" x14ac:dyDescent="0.25">
      <c r="A2" s="27" t="s">
        <v>37</v>
      </c>
      <c r="B2" s="24" t="s">
        <v>38</v>
      </c>
      <c r="C2" s="23" t="s">
        <v>39</v>
      </c>
    </row>
    <row r="3" spans="1:3" x14ac:dyDescent="0.25">
      <c r="A3" s="25">
        <v>1</v>
      </c>
      <c r="B3" s="31" t="s">
        <v>176</v>
      </c>
      <c r="C3" s="26"/>
    </row>
    <row r="4" spans="1:3" ht="27.2" x14ac:dyDescent="0.25">
      <c r="A4" s="25">
        <v>2</v>
      </c>
      <c r="B4" s="31" t="s">
        <v>177</v>
      </c>
      <c r="C4" s="26"/>
    </row>
    <row r="5" spans="1:3" ht="27.2" x14ac:dyDescent="0.25">
      <c r="A5" s="25">
        <v>3</v>
      </c>
      <c r="B5" s="31" t="s">
        <v>178</v>
      </c>
      <c r="C5" s="26"/>
    </row>
    <row r="6" spans="1:3" x14ac:dyDescent="0.25">
      <c r="A6" s="25">
        <v>4</v>
      </c>
      <c r="B6" s="31" t="s">
        <v>179</v>
      </c>
      <c r="C6" s="26"/>
    </row>
    <row r="7" spans="1:3" x14ac:dyDescent="0.25">
      <c r="A7" s="25">
        <v>5</v>
      </c>
      <c r="B7" s="31" t="s">
        <v>185</v>
      </c>
      <c r="C7" s="26"/>
    </row>
    <row r="8" spans="1:3" x14ac:dyDescent="0.25">
      <c r="A8" s="25">
        <v>6</v>
      </c>
      <c r="B8" s="31" t="s">
        <v>186</v>
      </c>
      <c r="C8" s="26"/>
    </row>
    <row r="9" spans="1:3" x14ac:dyDescent="0.25">
      <c r="A9" s="25">
        <v>7</v>
      </c>
      <c r="B9" s="31" t="s">
        <v>6</v>
      </c>
      <c r="C9" s="26"/>
    </row>
    <row r="10" spans="1:3" x14ac:dyDescent="0.25">
      <c r="A10" s="25">
        <v>8</v>
      </c>
    </row>
  </sheetData>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19</vt:i4>
      </vt:variant>
      <vt:variant>
        <vt:lpstr>Benannte Bereiche</vt:lpstr>
      </vt:variant>
      <vt:variant>
        <vt:i4>10</vt:i4>
      </vt:variant>
    </vt:vector>
  </HeadingPairs>
  <TitlesOfParts>
    <vt:vector size="29" baseType="lpstr">
      <vt:lpstr>Hints1</vt:lpstr>
      <vt:lpstr>Reporting</vt:lpstr>
      <vt:lpstr>Hinweise1</vt:lpstr>
      <vt:lpstr>Hinweise2</vt:lpstr>
      <vt:lpstr>Hinweise3</vt:lpstr>
      <vt:lpstr>Ergebnisangabe</vt:lpstr>
      <vt:lpstr>Kontakt</vt:lpstr>
      <vt:lpstr>Teilnehmerdaten</vt:lpstr>
      <vt:lpstr>Ergebnisse</vt:lpstr>
      <vt:lpstr>Mitteilungen</vt:lpstr>
      <vt:lpstr>Farbstoffe_qual</vt:lpstr>
      <vt:lpstr>Farbstoffe_quan</vt:lpstr>
      <vt:lpstr>Farbstoffe</vt:lpstr>
      <vt:lpstr>Dichte</vt:lpstr>
      <vt:lpstr>Alkohol</vt:lpstr>
      <vt:lpstr>Extrakt</vt:lpstr>
      <vt:lpstr>Sac-Glu-Fru</vt:lpstr>
      <vt:lpstr>ß-Asaron</vt:lpstr>
      <vt:lpstr>Blausäure</vt:lpstr>
      <vt:lpstr>Hinweise3!_ftn1</vt:lpstr>
      <vt:lpstr>Hints1!_ftnref1</vt:lpstr>
      <vt:lpstr>Hinweise1!_ftnref1</vt:lpstr>
      <vt:lpstr>Ergebnisse!Druckbereich</vt:lpstr>
      <vt:lpstr>Hinweise1!Druckbereich</vt:lpstr>
      <vt:lpstr>Hinweise2!Druckbereich</vt:lpstr>
      <vt:lpstr>Ergebnisangabe!OLE_LINK1</vt:lpstr>
      <vt:lpstr>Reporting!OLE_LINK1</vt:lpstr>
      <vt:lpstr>Reporting!OLE_LINK2</vt:lpstr>
      <vt:lpstr>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2018-10-18T19:45:30Z</cp:lastPrinted>
  <dcterms:created xsi:type="dcterms:W3CDTF">2005-02-14T18:41:01Z</dcterms:created>
  <dcterms:modified xsi:type="dcterms:W3CDTF">2020-03-21T16:23:13Z</dcterms:modified>
</cp:coreProperties>
</file>